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RT27\Desktop\"/>
    </mc:Choice>
  </mc:AlternateContent>
  <xr:revisionPtr revIDLastSave="0" documentId="13_ncr:1_{7FC40FC8-E935-46B9-8CC6-A540BE02463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엑셀 하던거 이동평균 - 복사본" sheetId="1" r:id="rId1"/>
    <sheet name="판매추세량" sheetId="2" r:id="rId2"/>
    <sheet name="Sheet1" sheetId="3" r:id="rId3"/>
  </sheet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L18" i="1" s="1"/>
  <c r="H3" i="1"/>
  <c r="F4" i="1"/>
  <c r="F5" i="1"/>
  <c r="F6" i="1"/>
  <c r="O18" i="1" s="1"/>
  <c r="F7" i="1"/>
  <c r="F8" i="1"/>
  <c r="F9" i="1"/>
  <c r="F56" i="1"/>
  <c r="E3" i="1"/>
  <c r="H8" i="1" s="1"/>
  <c r="N13" i="1"/>
  <c r="M18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87" i="1"/>
  <c r="F88" i="1"/>
  <c r="F89" i="1"/>
  <c r="F90" i="1"/>
  <c r="F91" i="1"/>
  <c r="F92" i="1"/>
  <c r="F93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52" i="1"/>
  <c r="F53" i="1"/>
  <c r="F54" i="1"/>
  <c r="F55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N18" i="1"/>
  <c r="F10" i="1"/>
  <c r="F11" i="1"/>
  <c r="F12" i="1"/>
  <c r="F13" i="1"/>
  <c r="F14" i="1"/>
  <c r="F15" i="1"/>
  <c r="F16" i="1"/>
  <c r="F17" i="1"/>
  <c r="F18" i="1"/>
  <c r="F19" i="1"/>
  <c r="F20" i="1"/>
  <c r="F21" i="1"/>
  <c r="E104" i="1"/>
  <c r="E105" i="1"/>
  <c r="E106" i="1"/>
  <c r="E107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H100" i="1"/>
  <c r="F13" i="3"/>
  <c r="D4" i="3"/>
  <c r="D5" i="3"/>
  <c r="D6" i="3"/>
  <c r="D7" i="3"/>
  <c r="D3" i="3"/>
  <c r="N12" i="1" l="1"/>
  <c r="Q17" i="1" s="1"/>
  <c r="H38" i="1"/>
  <c r="H32" i="1"/>
  <c r="H47" i="1"/>
  <c r="H22" i="1"/>
  <c r="H42" i="1"/>
  <c r="H16" i="1"/>
  <c r="H9" i="1"/>
  <c r="H55" i="1"/>
  <c r="H34" i="1"/>
  <c r="H14" i="1"/>
  <c r="H45" i="1"/>
  <c r="H30" i="1"/>
  <c r="H7" i="1"/>
  <c r="H26" i="1"/>
  <c r="H61" i="1"/>
  <c r="H5" i="1"/>
  <c r="H24" i="1"/>
  <c r="H59" i="1"/>
  <c r="H40" i="1"/>
  <c r="H18" i="1"/>
  <c r="H53" i="1"/>
  <c r="H93" i="1"/>
  <c r="H85" i="1"/>
  <c r="H77" i="1"/>
  <c r="H69" i="1"/>
  <c r="H107" i="1"/>
  <c r="H99" i="1"/>
  <c r="H6" i="1"/>
  <c r="H39" i="1"/>
  <c r="H31" i="1"/>
  <c r="H23" i="1"/>
  <c r="H15" i="1"/>
  <c r="H60" i="1"/>
  <c r="H52" i="1"/>
  <c r="H92" i="1"/>
  <c r="H84" i="1"/>
  <c r="H76" i="1"/>
  <c r="H68" i="1"/>
  <c r="H106" i="1"/>
  <c r="H51" i="1"/>
  <c r="H91" i="1"/>
  <c r="H83" i="1"/>
  <c r="H75" i="1"/>
  <c r="H67" i="1"/>
  <c r="H105" i="1"/>
  <c r="H4" i="1"/>
  <c r="H37" i="1"/>
  <c r="H29" i="1"/>
  <c r="H21" i="1"/>
  <c r="H13" i="1"/>
  <c r="H58" i="1"/>
  <c r="H50" i="1"/>
  <c r="H98" i="1"/>
  <c r="H90" i="1"/>
  <c r="H82" i="1"/>
  <c r="H74" i="1"/>
  <c r="H66" i="1"/>
  <c r="H104" i="1"/>
  <c r="H44" i="1"/>
  <c r="H36" i="1"/>
  <c r="H28" i="1"/>
  <c r="H20" i="1"/>
  <c r="H12" i="1"/>
  <c r="H57" i="1"/>
  <c r="H49" i="1"/>
  <c r="H97" i="1"/>
  <c r="H89" i="1"/>
  <c r="H81" i="1"/>
  <c r="H73" i="1"/>
  <c r="H65" i="1"/>
  <c r="H103" i="1"/>
  <c r="K3" i="1"/>
  <c r="M6" i="1" s="1"/>
  <c r="H10" i="1"/>
  <c r="H43" i="1"/>
  <c r="H35" i="1"/>
  <c r="H27" i="1"/>
  <c r="H19" i="1"/>
  <c r="H11" i="1"/>
  <c r="H56" i="1"/>
  <c r="H48" i="1"/>
  <c r="H96" i="1"/>
  <c r="H88" i="1"/>
  <c r="H80" i="1"/>
  <c r="H72" i="1"/>
  <c r="H64" i="1"/>
  <c r="H102" i="1"/>
  <c r="H95" i="1"/>
  <c r="H87" i="1"/>
  <c r="H79" i="1"/>
  <c r="H71" i="1"/>
  <c r="H63" i="1"/>
  <c r="H101" i="1"/>
  <c r="H41" i="1"/>
  <c r="H33" i="1"/>
  <c r="H25" i="1"/>
  <c r="H17" i="1"/>
  <c r="H54" i="1"/>
  <c r="H46" i="1"/>
  <c r="H94" i="1"/>
  <c r="H86" i="1"/>
  <c r="H78" i="1"/>
  <c r="H70" i="1"/>
  <c r="H62" i="1"/>
  <c r="F9" i="3"/>
  <c r="E5" i="3"/>
  <c r="F5" i="3" s="1"/>
  <c r="G5" i="3" s="1"/>
  <c r="H5" i="3" s="1"/>
  <c r="P17" i="1" l="1"/>
  <c r="K4" i="1"/>
</calcChain>
</file>

<file path=xl/sharedStrings.xml><?xml version="1.0" encoding="utf-8"?>
<sst xmlns="http://schemas.openxmlformats.org/spreadsheetml/2006/main" count="310" uniqueCount="101">
  <si>
    <t>REGIONID</t>
  </si>
  <si>
    <t>PRODUCTGROUP</t>
  </si>
  <si>
    <t>YEARWEEK</t>
  </si>
  <si>
    <t>QTY (실제판매량)</t>
    <phoneticPr fontId="18" type="noConversion"/>
  </si>
  <si>
    <t>A01</t>
  </si>
  <si>
    <t>ST0001</t>
  </si>
  <si>
    <t>행 레이블</t>
  </si>
  <si>
    <t>평균 : 계절성 지수 산출 #1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</si>
  <si>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</si>
  <si>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</si>
  <si>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</si>
  <si>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</si>
  <si>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</si>
  <si>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</si>
  <si>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</si>
  <si>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</si>
  <si>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</si>
  <si>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</si>
  <si>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</si>
  <si>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</si>
  <si>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</si>
  <si>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</si>
  <si>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</si>
  <si>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</si>
  <si>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</si>
  <si>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</si>
  <si>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</si>
  <si>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</si>
  <si>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</si>
  <si>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</si>
  <si>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</si>
  <si>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</si>
  <si>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</si>
  <si>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</si>
  <si>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</si>
  <si>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</si>
  <si>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</si>
  <si>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</si>
  <si>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</si>
  <si>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</si>
  <si>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</si>
  <si>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</si>
  <si>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</si>
  <si>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</si>
  <si>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</si>
  <si>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</si>
  <si>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</si>
  <si>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</si>
  <si>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</si>
  <si>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</si>
  <si>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</si>
  <si>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</si>
  <si>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</si>
  <si>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</si>
  <si>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</si>
  <si>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</si>
  <si>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</si>
  <si>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</si>
  <si>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</si>
  <si>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</si>
  <si>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</si>
  <si>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(비어 있음)</t>
  </si>
  <si>
    <t>총합계</t>
  </si>
  <si>
    <t>MA</t>
    <phoneticPr fontId="18" type="noConversion"/>
  </si>
  <si>
    <t>scope5</t>
    <phoneticPr fontId="18" type="noConversion"/>
  </si>
  <si>
    <t>gap</t>
    <phoneticPr fontId="18" type="noConversion"/>
  </si>
  <si>
    <t>sumGap</t>
    <phoneticPr fontId="18" type="noConversion"/>
  </si>
  <si>
    <t>pow^2</t>
    <phoneticPr fontId="18" type="noConversion"/>
  </si>
  <si>
    <t>devide</t>
    <phoneticPr fontId="18" type="noConversion"/>
  </si>
  <si>
    <t>sqrt</t>
    <phoneticPr fontId="18" type="noConversion"/>
  </si>
  <si>
    <t>center</t>
    <phoneticPr fontId="18" type="noConversion"/>
  </si>
  <si>
    <t>coount</t>
    <phoneticPr fontId="18" type="noConversion"/>
  </si>
  <si>
    <t>totalMA</t>
    <phoneticPr fontId="18" type="noConversion"/>
  </si>
  <si>
    <t>MA.sliding(5)</t>
    <phoneticPr fontId="18" type="noConversion"/>
  </si>
  <si>
    <t>stdDev</t>
    <phoneticPr fontId="18" type="noConversion"/>
  </si>
  <si>
    <t>blank</t>
    <phoneticPr fontId="18" type="noConversion"/>
  </si>
  <si>
    <t>qunatitiy</t>
    <phoneticPr fontId="18" type="noConversion"/>
  </si>
  <si>
    <t xml:space="preserve"> </t>
    <phoneticPr fontId="18" type="noConversion"/>
  </si>
  <si>
    <t>A01</t>
    <phoneticPr fontId="18" type="noConversion"/>
  </si>
  <si>
    <t>단순계절성지수</t>
    <phoneticPr fontId="18" type="noConversion"/>
  </si>
  <si>
    <t>실제판매량/평균판매량</t>
    <phoneticPr fontId="18" type="noConversion"/>
  </si>
  <si>
    <t>2년치</t>
    <phoneticPr fontId="18" type="noConversion"/>
  </si>
  <si>
    <t>201501 201601</t>
    <phoneticPr fontId="18" type="noConversion"/>
  </si>
  <si>
    <t>…</t>
    <phoneticPr fontId="18" type="noConversion"/>
  </si>
  <si>
    <t>201501 201601 주차평균</t>
    <phoneticPr fontId="18" type="noConversion"/>
  </si>
  <si>
    <t>201502 201602 주차평균</t>
    <phoneticPr fontId="18" type="noConversion"/>
  </si>
  <si>
    <t>ㅡ</t>
    <phoneticPr fontId="18" type="noConversion"/>
  </si>
  <si>
    <t>미래1주차</t>
    <phoneticPr fontId="18" type="noConversion"/>
  </si>
  <si>
    <t>최근 한달사이의 평균 대비 실제 판매량</t>
    <phoneticPr fontId="18" type="noConversion"/>
  </si>
  <si>
    <t>제품평균판매량</t>
    <phoneticPr fontId="18" type="noConversion"/>
  </si>
  <si>
    <t>평균판매지수*미래주차의 계절성 지수/최근 4주차의 계절성지수</t>
  </si>
  <si>
    <t>미래예측</t>
    <phoneticPr fontId="18" type="noConversion"/>
  </si>
  <si>
    <t>평균계절성지수</t>
    <phoneticPr fontId="18" type="noConversion"/>
  </si>
  <si>
    <t>최근 한달간의 평균판매량</t>
    <phoneticPr fontId="18" type="noConversion"/>
  </si>
  <si>
    <t>판매량</t>
    <phoneticPr fontId="18" type="noConversion"/>
  </si>
  <si>
    <t>계절성지수</t>
    <phoneticPr fontId="18" type="noConversion"/>
  </si>
  <si>
    <t>현재시점</t>
    <phoneticPr fontId="18" type="noConversion"/>
  </si>
  <si>
    <t>미래</t>
    <phoneticPr fontId="18" type="noConversion"/>
  </si>
  <si>
    <t>평균판매지수</t>
    <phoneticPr fontId="18" type="noConversion"/>
  </si>
  <si>
    <t>20152016…6</t>
    <phoneticPr fontId="18" type="noConversion"/>
  </si>
  <si>
    <t>연도별 평균판매량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</si>
</sst>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19" fillId="33" borderId="0" xfId="0" applyFont="1" applyFill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[계절성 지수산출로직_기본 - 2023.xlsx]판매추세량!피벗 테이블7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판매추세량!$B$3</c:f>
              <c:strCache>
                <c:ptCount val="1"/>
                <c:pt idx="0">
                  <c:v>요약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판매추세량!$A$4:$A$58</c:f>
              <c:strCache>
                <c:ptCount val="5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(비어 있음)</c:v>
                </c:pt>
              </c:strCache>
            </c:strRef>
          </c:cat>
          <c:val>
            <c:numRef>
              <c:f>판매추세량!$B$4:$B$58</c:f>
              <c:numCache>
                <c:formatCode>General</c:formatCode>
                <c:ptCount val="54"/>
                <c:pt idx="0">
                  <c:v>0.94247938522729657</c:v>
                </c:pt>
                <c:pt idx="1">
                  <c:v>0.816467021075866</c:v>
                </c:pt>
                <c:pt idx="2">
                  <c:v>0.76939624900355053</c:v>
                </c:pt>
                <c:pt idx="3">
                  <c:v>0.84112932706556887</c:v>
                </c:pt>
                <c:pt idx="4">
                  <c:v>0.90705710887964974</c:v>
                </c:pt>
                <c:pt idx="5">
                  <c:v>1.1289683001306487</c:v>
                </c:pt>
                <c:pt idx="6">
                  <c:v>1.1042646025791358</c:v>
                </c:pt>
                <c:pt idx="7">
                  <c:v>0.97423447821444231</c:v>
                </c:pt>
                <c:pt idx="8">
                  <c:v>0.93842984988235156</c:v>
                </c:pt>
                <c:pt idx="9">
                  <c:v>1.245605662359667</c:v>
                </c:pt>
                <c:pt idx="10">
                  <c:v>1.1084991478325106</c:v>
                </c:pt>
                <c:pt idx="11">
                  <c:v>0.93140890392760212</c:v>
                </c:pt>
                <c:pt idx="12">
                  <c:v>0.96681655856169446</c:v>
                </c:pt>
                <c:pt idx="13">
                  <c:v>0.83309501932927277</c:v>
                </c:pt>
                <c:pt idx="14">
                  <c:v>1.1079899224466572</c:v>
                </c:pt>
                <c:pt idx="15">
                  <c:v>1.0570783104624981</c:v>
                </c:pt>
                <c:pt idx="16">
                  <c:v>1.0220265925709502</c:v>
                </c:pt>
                <c:pt idx="17">
                  <c:v>1.0122554589028232</c:v>
                </c:pt>
                <c:pt idx="18">
                  <c:v>1.0091833746183054</c:v>
                </c:pt>
                <c:pt idx="19">
                  <c:v>0.97729089368081801</c:v>
                </c:pt>
                <c:pt idx="20">
                  <c:v>0.97197426517356478</c:v>
                </c:pt>
                <c:pt idx="21">
                  <c:v>1.0215229052331565</c:v>
                </c:pt>
                <c:pt idx="22">
                  <c:v>0.99129440766017296</c:v>
                </c:pt>
                <c:pt idx="23">
                  <c:v>0.97317602215726717</c:v>
                </c:pt>
                <c:pt idx="24">
                  <c:v>1.0050829334069418</c:v>
                </c:pt>
                <c:pt idx="25">
                  <c:v>1.0275876516478393</c:v>
                </c:pt>
                <c:pt idx="26">
                  <c:v>0.98549616295532871</c:v>
                </c:pt>
                <c:pt idx="27">
                  <c:v>1.0108465168559628</c:v>
                </c:pt>
                <c:pt idx="28">
                  <c:v>0.99664681622868678</c:v>
                </c:pt>
                <c:pt idx="29">
                  <c:v>0.99481287967955789</c:v>
                </c:pt>
                <c:pt idx="30">
                  <c:v>1.0319537247125361</c:v>
                </c:pt>
                <c:pt idx="31">
                  <c:v>0.99386833363943849</c:v>
                </c:pt>
                <c:pt idx="32">
                  <c:v>0.97606560249098906</c:v>
                </c:pt>
                <c:pt idx="33">
                  <c:v>1.0733457802362281</c:v>
                </c:pt>
                <c:pt idx="34">
                  <c:v>1.0837302500358756</c:v>
                </c:pt>
                <c:pt idx="35">
                  <c:v>1.0613440080660568</c:v>
                </c:pt>
                <c:pt idx="36">
                  <c:v>0.99571833921584751</c:v>
                </c:pt>
                <c:pt idx="37">
                  <c:v>1.1975422395190733</c:v>
                </c:pt>
                <c:pt idx="38">
                  <c:v>0.97795999979103865</c:v>
                </c:pt>
                <c:pt idx="39">
                  <c:v>0.95050047600627541</c:v>
                </c:pt>
                <c:pt idx="40">
                  <c:v>0.97640714754486124</c:v>
                </c:pt>
                <c:pt idx="41">
                  <c:v>0.93131286871768015</c:v>
                </c:pt>
                <c:pt idx="42">
                  <c:v>0.83750085312533784</c:v>
                </c:pt>
                <c:pt idx="43">
                  <c:v>0.85935680011674553</c:v>
                </c:pt>
                <c:pt idx="44">
                  <c:v>0.83373617368811925</c:v>
                </c:pt>
                <c:pt idx="45">
                  <c:v>0.86236475837326254</c:v>
                </c:pt>
                <c:pt idx="46">
                  <c:v>1.1410291071356264</c:v>
                </c:pt>
                <c:pt idx="47">
                  <c:v>1.2981659289113179</c:v>
                </c:pt>
                <c:pt idx="48">
                  <c:v>1.0207259376744027</c:v>
                </c:pt>
                <c:pt idx="49">
                  <c:v>0.97889044915839896</c:v>
                </c:pt>
                <c:pt idx="50">
                  <c:v>1.2902513165652021</c:v>
                </c:pt>
                <c:pt idx="51">
                  <c:v>1.2757624908889902</c:v>
                </c:pt>
                <c:pt idx="52">
                  <c:v>0.99986868499525572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E-4C6E-8E46-615CD8DEA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354088"/>
        <c:axId val="710359664"/>
      </c:lineChart>
      <c:catAx>
        <c:axId val="71035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0359664"/>
        <c:crosses val="autoZero"/>
        <c:auto val="1"/>
        <c:lblAlgn val="ctr"/>
        <c:lblOffset val="100"/>
        <c:noMultiLvlLbl val="0"/>
      </c:catAx>
      <c:valAx>
        <c:axId val="7103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035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232410</xdr:colOff>
      <xdr:row>41</xdr:row>
      <xdr:rowOff>213360</xdr:rowOff>
    </xdr:from>
    <xdr:to>
      <xdr:col>14</xdr:col>
      <xdr:colOff>114300</xdr:colOff>
      <xdr:row>54</xdr:row>
      <xdr:rowOff>83820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63FC00F-C2C0-400B-8370-94C9D5811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k2" refreshedDate="43171.540121412036" createdVersion="6" refreshedVersion="6" minRefreshableVersion="3" recordCount="106" xr:uid="{00000000-000A-0000-FFFF-FFFF00000000}">
  <cacheSource type="worksheet">
    <worksheetSource ref="N1:O1048576" sheet="엑셀 하던거 이동평균 - 복사본"/>
  </cacheSource>
  <cacheFields count="2">
    <cacheField name="주차정보" numFmtId="0">
      <sharedItems containsBlank="1" count="54"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25"/>
        <s v="26"/>
        <s v="27"/>
        <s v="28"/>
        <s v="29"/>
        <s v="30"/>
        <s v="31"/>
        <s v="32"/>
        <s v="33"/>
        <s v="34"/>
        <s v="35"/>
        <s v="36"/>
        <s v="37"/>
        <s v="38"/>
        <s v="39"/>
        <s v="40"/>
        <s v="41"/>
        <s v="42"/>
        <s v="43"/>
        <s v="44"/>
        <s v="45"/>
        <s v="46"/>
        <s v="47"/>
        <s v="48"/>
        <s v="49"/>
        <s v="50"/>
        <s v="51"/>
        <s v="52"/>
        <s v="53"/>
        <m/>
      </sharedItems>
    </cacheField>
    <cacheField name="계절성 지수 산출 #1" numFmtId="0">
      <sharedItems containsString="0" containsBlank="1" containsNumber="1" minValue="0.71360984767476032" maxValue="1.57143567039802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">
  <r>
    <x v="0"/>
    <n v="1.0138242539231004"/>
  </r>
  <r>
    <x v="1"/>
    <n v="0.86246291337103376"/>
  </r>
  <r>
    <x v="2"/>
    <n v="0.82518265033234073"/>
  </r>
  <r>
    <x v="3"/>
    <n v="0.89629534681472611"/>
  </r>
  <r>
    <x v="4"/>
    <n v="0.93613236399905009"/>
  </r>
  <r>
    <x v="5"/>
    <n v="1.0996759074585252"/>
  </r>
  <r>
    <x v="6"/>
    <n v="1.1728496780091082"/>
  </r>
  <r>
    <x v="7"/>
    <n v="1.0769626317544843"/>
  </r>
  <r>
    <x v="8"/>
    <n v="1.0602785335137719"/>
  </r>
  <r>
    <x v="9"/>
    <n v="0.93423709812665945"/>
  </r>
  <r>
    <x v="10"/>
    <n v="0.93666418852201827"/>
  </r>
  <r>
    <x v="11"/>
    <n v="0.8584851678962736"/>
  </r>
  <r>
    <x v="12"/>
    <n v="0.80423668578598617"/>
  </r>
  <r>
    <x v="13"/>
    <n v="0.71636211033798225"/>
  </r>
  <r>
    <x v="14"/>
    <n v="1.3317966778569572"/>
  </r>
  <r>
    <x v="15"/>
    <n v="1.2391841991628192"/>
  </r>
  <r>
    <x v="16"/>
    <n v="1.1117566676136359"/>
  </r>
  <r>
    <x v="17"/>
    <n v="1.0591136106705714"/>
  </r>
  <r>
    <x v="18"/>
    <n v="1.0679830019390164"/>
  </r>
  <r>
    <x v="19"/>
    <n v="1.0108050817699465"/>
  </r>
  <r>
    <x v="20"/>
    <n v="0.97793878802278977"/>
  </r>
  <r>
    <x v="21"/>
    <n v="0.96048135001208601"/>
  </r>
  <r>
    <x v="22"/>
    <n v="0.98035640034650062"/>
  </r>
  <r>
    <x v="23"/>
    <n v="0.95628602938911633"/>
  </r>
  <r>
    <x v="24"/>
    <n v="1.0089311908485208"/>
  </r>
  <r>
    <x v="25"/>
    <n v="0.95491212222418775"/>
  </r>
  <r>
    <x v="26"/>
    <n v="0.96901232542705817"/>
  </r>
  <r>
    <x v="27"/>
    <n v="0.93960912829578214"/>
  </r>
  <r>
    <x v="28"/>
    <n v="0.97467447370840332"/>
  </r>
  <r>
    <x v="29"/>
    <n v="0.9877496561824034"/>
  </r>
  <r>
    <x v="30"/>
    <n v="1.007578510215831"/>
  </r>
  <r>
    <x v="31"/>
    <n v="0.99633028490458719"/>
  </r>
  <r>
    <x v="32"/>
    <n v="0.98466343848929816"/>
  </r>
  <r>
    <x v="33"/>
    <n v="1.2145269302763861"/>
  </r>
  <r>
    <x v="34"/>
    <n v="1.1882284078872116"/>
  </r>
  <r>
    <x v="35"/>
    <n v="1.1774899342419778"/>
  </r>
  <r>
    <x v="36"/>
    <n v="1.0267566221543354"/>
  </r>
  <r>
    <x v="37"/>
    <n v="0.99892735784847009"/>
  </r>
  <r>
    <x v="38"/>
    <n v="0.92583170609408394"/>
  </r>
  <r>
    <x v="39"/>
    <n v="0.94621568304302206"/>
  </r>
  <r>
    <x v="40"/>
    <n v="0.9153583213678963"/>
  </r>
  <r>
    <x v="41"/>
    <n v="0.93857763159790442"/>
  </r>
  <r>
    <x v="42"/>
    <n v="0.92176262724781577"/>
  </r>
  <r>
    <x v="43"/>
    <n v="0.89949700069808913"/>
  </r>
  <r>
    <x v="44"/>
    <n v="0.88312581759277242"/>
  </r>
  <r>
    <x v="45"/>
    <n v="0.89391681240005649"/>
  </r>
  <r>
    <x v="46"/>
    <n v="0.92119816768481622"/>
  </r>
  <r>
    <x v="47"/>
    <n v="1.463728528469165"/>
  </r>
  <r>
    <x v="48"/>
    <n v="1.0977733264397938"/>
  </r>
  <r>
    <x v="49"/>
    <n v="0.98246999642173016"/>
  </r>
  <r>
    <x v="50"/>
    <n v="1.1309816378538946"/>
  </r>
  <r>
    <x v="51"/>
    <n v="1.5714356703980283"/>
  </r>
  <r>
    <x v="52"/>
    <n v="0.99986868499525572"/>
  </r>
  <r>
    <x v="0"/>
    <n v="0.87113451653149265"/>
  </r>
  <r>
    <x v="1"/>
    <n v="0.77047112878069823"/>
  </r>
  <r>
    <x v="2"/>
    <n v="0.71360984767476032"/>
  </r>
  <r>
    <x v="3"/>
    <n v="0.78596330731641162"/>
  </r>
  <r>
    <x v="4"/>
    <n v="0.8779818537602494"/>
  </r>
  <r>
    <x v="5"/>
    <n v="1.1582606928027721"/>
  </r>
  <r>
    <x v="6"/>
    <n v="1.0356795271491634"/>
  </r>
  <r>
    <x v="7"/>
    <n v="0.87150632467440048"/>
  </r>
  <r>
    <x v="8"/>
    <n v="0.81658116625093113"/>
  </r>
  <r>
    <x v="9"/>
    <n v="1.5569742265926747"/>
  </r>
  <r>
    <x v="10"/>
    <n v="1.280334107143003"/>
  </r>
  <r>
    <x v="11"/>
    <n v="1.0043326399589305"/>
  </r>
  <r>
    <x v="12"/>
    <n v="1.1293964313374028"/>
  </r>
  <r>
    <x v="13"/>
    <n v="0.94982792832056329"/>
  </r>
  <r>
    <x v="14"/>
    <n v="0.88418316703635713"/>
  </r>
  <r>
    <x v="15"/>
    <n v="0.87497242176217704"/>
  </r>
  <r>
    <x v="16"/>
    <n v="0.93229651752826459"/>
  </r>
  <r>
    <x v="17"/>
    <n v="0.96539730713507488"/>
  </r>
  <r>
    <x v="18"/>
    <n v="0.95038374729759456"/>
  </r>
  <r>
    <x v="19"/>
    <n v="0.94377670559168958"/>
  </r>
  <r>
    <x v="20"/>
    <n v="0.96600974232433978"/>
  </r>
  <r>
    <x v="21"/>
    <n v="1.0825644604542268"/>
  </r>
  <r>
    <x v="22"/>
    <n v="1.0022324149738453"/>
  </r>
  <r>
    <x v="23"/>
    <n v="0.99006601492541813"/>
  </r>
  <r>
    <x v="24"/>
    <n v="1.0012346759653628"/>
  </r>
  <r>
    <x v="25"/>
    <n v="1.1002631810714907"/>
  </r>
  <r>
    <x v="26"/>
    <n v="1.0019800004835993"/>
  </r>
  <r>
    <x v="27"/>
    <n v="1.0820839054161435"/>
  </r>
  <r>
    <x v="28"/>
    <n v="1.0186191587489701"/>
  </r>
  <r>
    <x v="29"/>
    <n v="1.0018761031767123"/>
  </r>
  <r>
    <x v="30"/>
    <n v="1.0563289392092412"/>
  </r>
  <r>
    <x v="31"/>
    <n v="0.99140638237428991"/>
  </r>
  <r>
    <x v="32"/>
    <n v="0.96746776649267996"/>
  </r>
  <r>
    <x v="33"/>
    <n v="0.9321646301960701"/>
  </r>
  <r>
    <x v="34"/>
    <n v="0.97923209218453944"/>
  </r>
  <r>
    <x v="35"/>
    <n v="0.94519808189013588"/>
  </r>
  <r>
    <x v="36"/>
    <n v="0.96468005627735964"/>
  </r>
  <r>
    <x v="37"/>
    <n v="1.3961571211896764"/>
  </r>
  <r>
    <x v="38"/>
    <n v="1.0300882934879934"/>
  </r>
  <r>
    <x v="39"/>
    <n v="0.95478526896952864"/>
  </r>
  <r>
    <x v="40"/>
    <n v="1.0374559737218263"/>
  </r>
  <r>
    <x v="41"/>
    <n v="0.92404810583745589"/>
  </r>
  <r>
    <x v="42"/>
    <n v="0.7532390790028598"/>
  </r>
  <r>
    <x v="43"/>
    <n v="0.81921659953540205"/>
  </r>
  <r>
    <x v="44"/>
    <n v="0.7843465297834662"/>
  </r>
  <r>
    <x v="45"/>
    <n v="0.8308127043464687"/>
  </r>
  <r>
    <x v="46"/>
    <n v="1.3608600465864367"/>
  </r>
  <r>
    <x v="47"/>
    <n v="1.1326033293534707"/>
  </r>
  <r>
    <x v="48"/>
    <n v="0.94367854890901137"/>
  </r>
  <r>
    <x v="49"/>
    <n v="0.97531090189506775"/>
  </r>
  <r>
    <x v="50"/>
    <n v="1.4495209952765093"/>
  </r>
  <r>
    <x v="51"/>
    <n v="0.98008931137995214"/>
  </r>
  <r>
    <x v="5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피벗 테이블7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3:B58" firstHeaderRow="1" firstDataRow="1" firstDataCol="1"/>
  <pivotFields count="2"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dataField="1" showAll="0"/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평균 : 계절성 지수 산출 #1" fld="1" subtotal="average" baseField="0" baseItem="49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7"/>
  <sheetViews>
    <sheetView tabSelected="1" zoomScale="115" zoomScaleNormal="115" workbookViewId="0">
      <pane xSplit="4" ySplit="2" topLeftCell="E3" activePane="bottomRight" state="frozen"/>
      <selection pane="topRight" activeCell="E1" sqref="E1"/>
      <selection pane="bottomLeft" activeCell="A2" sqref="A2"/>
      <selection pane="bottomRight" activeCell="P20" sqref="P20"/>
    </sheetView>
  </sheetViews>
  <sheetFormatPr defaultRowHeight="16.5" x14ac:dyDescent="0.3"/>
  <cols>
    <col min="1" max="1" width="15.125" bestFit="1" customWidth="1"/>
    <col min="2" max="2" width="16.25" bestFit="1" customWidth="1"/>
    <col min="3" max="3" width="10.25" bestFit="1" customWidth="1"/>
    <col min="4" max="4" width="17.75" customWidth="1"/>
    <col min="5" max="5" width="15.375" bestFit="1" customWidth="1"/>
    <col min="6" max="6" width="18.125" bestFit="1" customWidth="1"/>
    <col min="7" max="7" width="37.5" bestFit="1" customWidth="1"/>
    <col min="8" max="8" width="22.25" bestFit="1" customWidth="1"/>
    <col min="10" max="10" width="14.625" bestFit="1" customWidth="1"/>
    <col min="13" max="13" width="16.375" customWidth="1"/>
  </cols>
  <sheetData>
    <row r="1" spans="1:17" x14ac:dyDescent="0.3">
      <c r="H1" t="s">
        <v>80</v>
      </c>
      <c r="J1" t="s">
        <v>82</v>
      </c>
      <c r="K1" s="6" t="s">
        <v>86</v>
      </c>
      <c r="L1" s="6"/>
      <c r="M1" s="6"/>
    </row>
    <row r="2" spans="1:17" x14ac:dyDescent="0.3">
      <c r="A2" s="5" t="s">
        <v>0</v>
      </c>
      <c r="B2" s="5" t="s">
        <v>1</v>
      </c>
      <c r="C2" s="5" t="s">
        <v>2</v>
      </c>
      <c r="D2" s="4" t="s">
        <v>3</v>
      </c>
      <c r="E2" s="5" t="s">
        <v>89</v>
      </c>
      <c r="F2" s="5" t="s">
        <v>100</v>
      </c>
      <c r="G2" s="5" t="s">
        <v>88</v>
      </c>
      <c r="H2" s="5" t="s">
        <v>79</v>
      </c>
      <c r="J2" s="5" t="s">
        <v>81</v>
      </c>
    </row>
    <row r="3" spans="1:17" ht="15.75" customHeight="1" x14ac:dyDescent="0.3">
      <c r="A3" s="1" t="s">
        <v>78</v>
      </c>
      <c r="B3" s="1" t="s">
        <v>5</v>
      </c>
      <c r="C3" s="1">
        <v>201501</v>
      </c>
      <c r="D3" s="1">
        <v>513598</v>
      </c>
      <c r="E3">
        <f>AVERAGE($D$3:$D$107)</f>
        <v>707200.60952380951</v>
      </c>
      <c r="F3">
        <f>AVERAGE($D$3:$D$55)</f>
        <v>653210.54716981133</v>
      </c>
      <c r="H3">
        <f>D3/$E$3</f>
        <v>0.7262408899022712</v>
      </c>
      <c r="J3">
        <v>1</v>
      </c>
      <c r="K3">
        <f>AVERAGE(H3,H56)</f>
        <v>0.82355768951071795</v>
      </c>
      <c r="L3" t="s">
        <v>84</v>
      </c>
    </row>
    <row r="4" spans="1:17" x14ac:dyDescent="0.3">
      <c r="A4" s="1" t="s">
        <v>4</v>
      </c>
      <c r="B4" s="1" t="s">
        <v>5</v>
      </c>
      <c r="C4" s="1">
        <v>201502</v>
      </c>
      <c r="D4" s="1">
        <v>438251</v>
      </c>
      <c r="E4">
        <f t="shared" ref="E4:E67" si="0">AVERAGE($D$3:$D$107)</f>
        <v>707200.60952380951</v>
      </c>
      <c r="F4">
        <f t="shared" ref="F4:F9" si="1">AVERAGE($D$3:$D$55)</f>
        <v>653210.54716981133</v>
      </c>
      <c r="H4">
        <f t="shared" ref="H4:H67" si="2">D4/$E$3</f>
        <v>0.61969827810965039</v>
      </c>
      <c r="J4">
        <v>2</v>
      </c>
      <c r="K4">
        <f>AVERAGE(H4,H57)</f>
        <v>0.71510755673772319</v>
      </c>
      <c r="L4" t="s">
        <v>85</v>
      </c>
    </row>
    <row r="5" spans="1:17" x14ac:dyDescent="0.3">
      <c r="A5" s="1" t="s">
        <v>4</v>
      </c>
      <c r="B5" s="1" t="s">
        <v>5</v>
      </c>
      <c r="C5" s="1">
        <v>201503</v>
      </c>
      <c r="D5" s="1">
        <v>420290</v>
      </c>
      <c r="E5">
        <f t="shared" si="0"/>
        <v>707200.60952380951</v>
      </c>
      <c r="F5">
        <f t="shared" si="1"/>
        <v>653210.54716981133</v>
      </c>
      <c r="H5">
        <f t="shared" si="2"/>
        <v>0.59430095837021468</v>
      </c>
      <c r="J5" t="s">
        <v>83</v>
      </c>
    </row>
    <row r="6" spans="1:17" x14ac:dyDescent="0.3">
      <c r="A6" s="1" t="s">
        <v>4</v>
      </c>
      <c r="B6" s="1" t="s">
        <v>5</v>
      </c>
      <c r="C6" s="1">
        <v>201504</v>
      </c>
      <c r="D6" s="1">
        <v>458431</v>
      </c>
      <c r="E6">
        <f t="shared" si="0"/>
        <v>707200.60952380951</v>
      </c>
      <c r="F6">
        <f t="shared" si="1"/>
        <v>653210.54716981133</v>
      </c>
      <c r="H6">
        <f t="shared" si="2"/>
        <v>0.64823332138907874</v>
      </c>
      <c r="J6">
        <v>52</v>
      </c>
      <c r="K6">
        <v>1000</v>
      </c>
      <c r="M6">
        <f>K3/K6</f>
        <v>8.2355768951071799E-4</v>
      </c>
    </row>
    <row r="7" spans="1:17" x14ac:dyDescent="0.3">
      <c r="A7" s="1" t="s">
        <v>4</v>
      </c>
      <c r="B7" s="1" t="s">
        <v>5</v>
      </c>
      <c r="C7" s="1">
        <v>201505</v>
      </c>
      <c r="D7" s="1">
        <v>482381</v>
      </c>
      <c r="E7">
        <f t="shared" si="0"/>
        <v>707200.60952380951</v>
      </c>
      <c r="F7">
        <f t="shared" si="1"/>
        <v>653210.54716981133</v>
      </c>
      <c r="H7">
        <f t="shared" si="2"/>
        <v>0.68209924242685416</v>
      </c>
      <c r="K7" t="s">
        <v>87</v>
      </c>
    </row>
    <row r="8" spans="1:17" x14ac:dyDescent="0.3">
      <c r="A8" s="1" t="s">
        <v>4</v>
      </c>
      <c r="B8" s="1" t="s">
        <v>5</v>
      </c>
      <c r="C8" s="1">
        <v>201506</v>
      </c>
      <c r="D8" s="1">
        <v>570412</v>
      </c>
      <c r="E8">
        <f t="shared" si="0"/>
        <v>707200.60952380951</v>
      </c>
      <c r="F8">
        <f t="shared" si="1"/>
        <v>653210.54716981133</v>
      </c>
      <c r="H8">
        <f t="shared" si="2"/>
        <v>0.80657735912315531</v>
      </c>
    </row>
    <row r="9" spans="1:17" x14ac:dyDescent="0.3">
      <c r="A9" s="1" t="s">
        <v>4</v>
      </c>
      <c r="B9" s="1" t="s">
        <v>5</v>
      </c>
      <c r="C9" s="1">
        <v>201507</v>
      </c>
      <c r="D9" s="1">
        <v>620392</v>
      </c>
      <c r="E9">
        <f t="shared" si="0"/>
        <v>707200.60952380951</v>
      </c>
      <c r="F9">
        <f t="shared" si="1"/>
        <v>653210.54716981133</v>
      </c>
      <c r="H9">
        <f t="shared" si="2"/>
        <v>0.87725037513434589</v>
      </c>
    </row>
    <row r="10" spans="1:17" x14ac:dyDescent="0.3">
      <c r="A10" s="1" t="s">
        <v>4</v>
      </c>
      <c r="B10" s="1" t="s">
        <v>5</v>
      </c>
      <c r="C10" s="1">
        <v>201508</v>
      </c>
      <c r="D10" s="1">
        <v>571781</v>
      </c>
      <c r="E10">
        <f t="shared" si="0"/>
        <v>707200.60952380951</v>
      </c>
      <c r="F10">
        <f t="shared" ref="F4:F55" si="3">AVERAGE($D$3:$D$55)</f>
        <v>653210.54716981133</v>
      </c>
      <c r="H10">
        <f t="shared" si="2"/>
        <v>0.80851316062214129</v>
      </c>
    </row>
    <row r="11" spans="1:17" x14ac:dyDescent="0.3">
      <c r="A11" s="1" t="s">
        <v>4</v>
      </c>
      <c r="B11" s="1" t="s">
        <v>5</v>
      </c>
      <c r="C11" s="1">
        <v>201509</v>
      </c>
      <c r="D11" s="1">
        <v>569545</v>
      </c>
      <c r="E11">
        <f t="shared" si="0"/>
        <v>707200.60952380951</v>
      </c>
      <c r="F11">
        <f t="shared" si="3"/>
        <v>653210.54716981133</v>
      </c>
      <c r="H11">
        <f t="shared" si="2"/>
        <v>0.80535139864132843</v>
      </c>
      <c r="M11" t="s">
        <v>93</v>
      </c>
    </row>
    <row r="12" spans="1:17" x14ac:dyDescent="0.3">
      <c r="A12" s="1" t="s">
        <v>4</v>
      </c>
      <c r="B12" s="1" t="s">
        <v>5</v>
      </c>
      <c r="C12" s="1">
        <v>201510</v>
      </c>
      <c r="D12" s="1">
        <v>511679</v>
      </c>
      <c r="E12">
        <f t="shared" si="0"/>
        <v>707200.60952380951</v>
      </c>
      <c r="F12">
        <f t="shared" si="3"/>
        <v>653210.54716981133</v>
      </c>
      <c r="H12">
        <f t="shared" si="2"/>
        <v>0.72352737414145729</v>
      </c>
      <c r="M12" t="s">
        <v>92</v>
      </c>
      <c r="N12">
        <f>AVERAGE(L18:O18)</f>
        <v>0</v>
      </c>
    </row>
    <row r="13" spans="1:17" x14ac:dyDescent="0.3">
      <c r="A13" s="1" t="s">
        <v>4</v>
      </c>
      <c r="B13" s="1" t="s">
        <v>5</v>
      </c>
      <c r="C13" s="1">
        <v>201511</v>
      </c>
      <c r="D13" s="1">
        <v>524787</v>
      </c>
      <c r="E13">
        <f t="shared" si="0"/>
        <v>707200.60952380951</v>
      </c>
      <c r="F13">
        <f t="shared" si="3"/>
        <v>653210.54716981133</v>
      </c>
      <c r="H13">
        <f t="shared" si="2"/>
        <v>0.7420624260397104</v>
      </c>
      <c r="M13" t="s">
        <v>98</v>
      </c>
      <c r="N13">
        <f>AVERAGE(L17:O17)</f>
        <v>136.25</v>
      </c>
    </row>
    <row r="14" spans="1:17" x14ac:dyDescent="0.3">
      <c r="A14" s="1" t="s">
        <v>4</v>
      </c>
      <c r="B14" s="1" t="s">
        <v>5</v>
      </c>
      <c r="C14" s="1">
        <v>201512</v>
      </c>
      <c r="D14" s="1">
        <v>486509</v>
      </c>
      <c r="E14">
        <f t="shared" si="0"/>
        <v>707200.60952380951</v>
      </c>
      <c r="F14">
        <f t="shared" si="3"/>
        <v>653210.54716981133</v>
      </c>
      <c r="H14">
        <f t="shared" si="2"/>
        <v>0.6879363414683547</v>
      </c>
      <c r="L14" t="s">
        <v>91</v>
      </c>
      <c r="M14" t="s">
        <v>90</v>
      </c>
    </row>
    <row r="15" spans="1:17" x14ac:dyDescent="0.3">
      <c r="A15" s="1" t="s">
        <v>4</v>
      </c>
      <c r="B15" s="1" t="s">
        <v>5</v>
      </c>
      <c r="C15" s="1">
        <v>201513</v>
      </c>
      <c r="D15" s="1">
        <v>470040</v>
      </c>
      <c r="E15">
        <f t="shared" si="0"/>
        <v>707200.60952380951</v>
      </c>
      <c r="F15">
        <f t="shared" si="3"/>
        <v>653210.54716981133</v>
      </c>
      <c r="H15">
        <f t="shared" si="2"/>
        <v>0.66464874841736832</v>
      </c>
      <c r="O15" s="8" t="s">
        <v>96</v>
      </c>
      <c r="P15" s="7" t="s">
        <v>97</v>
      </c>
    </row>
    <row r="16" spans="1:17" x14ac:dyDescent="0.3">
      <c r="A16" s="1" t="s">
        <v>4</v>
      </c>
      <c r="B16" s="1" t="s">
        <v>5</v>
      </c>
      <c r="C16" s="1">
        <v>201514</v>
      </c>
      <c r="D16" s="1">
        <v>428195</v>
      </c>
      <c r="E16">
        <f t="shared" si="0"/>
        <v>707200.60952380951</v>
      </c>
      <c r="F16">
        <f t="shared" si="3"/>
        <v>653210.54716981133</v>
      </c>
      <c r="H16">
        <f t="shared" si="2"/>
        <v>0.60547883335157648</v>
      </c>
      <c r="L16">
        <v>201701</v>
      </c>
      <c r="M16">
        <v>201702</v>
      </c>
      <c r="N16">
        <v>201703</v>
      </c>
      <c r="O16">
        <v>201704</v>
      </c>
      <c r="P16">
        <v>201705</v>
      </c>
      <c r="Q16">
        <v>201706</v>
      </c>
    </row>
    <row r="17" spans="1:17" x14ac:dyDescent="0.3">
      <c r="A17" s="1" t="s">
        <v>4</v>
      </c>
      <c r="B17" s="1" t="s">
        <v>5</v>
      </c>
      <c r="C17" s="1">
        <v>201515</v>
      </c>
      <c r="D17" s="1">
        <v>810144</v>
      </c>
      <c r="E17">
        <f t="shared" si="0"/>
        <v>707200.60952380951</v>
      </c>
      <c r="F17">
        <f t="shared" si="3"/>
        <v>653210.54716981133</v>
      </c>
      <c r="H17">
        <f t="shared" si="2"/>
        <v>1.145564623516808</v>
      </c>
      <c r="K17" t="s">
        <v>94</v>
      </c>
      <c r="L17">
        <v>150</v>
      </c>
      <c r="M17">
        <v>140</v>
      </c>
      <c r="N17">
        <v>135</v>
      </c>
      <c r="O17">
        <v>120</v>
      </c>
      <c r="P17" t="e">
        <f>N13*P18/N12</f>
        <v>#DIV/0!</v>
      </c>
      <c r="Q17" t="e">
        <f>N13*Q18/N12</f>
        <v>#DIV/0!</v>
      </c>
    </row>
    <row r="18" spans="1:17" x14ac:dyDescent="0.3">
      <c r="A18" s="1" t="s">
        <v>4</v>
      </c>
      <c r="B18" s="1" t="s">
        <v>5</v>
      </c>
      <c r="C18" s="1">
        <v>201516</v>
      </c>
      <c r="D18" s="1">
        <v>764927</v>
      </c>
      <c r="E18">
        <f t="shared" si="0"/>
        <v>707200.60952380951</v>
      </c>
      <c r="F18">
        <f t="shared" si="3"/>
        <v>653210.54716981133</v>
      </c>
      <c r="H18">
        <f t="shared" si="2"/>
        <v>1.0816266130130463</v>
      </c>
      <c r="K18" t="s">
        <v>95</v>
      </c>
      <c r="L18">
        <f>G3</f>
        <v>0</v>
      </c>
      <c r="M18">
        <f>G4</f>
        <v>0</v>
      </c>
      <c r="N18">
        <f>G5</f>
        <v>0</v>
      </c>
      <c r="O18">
        <f>G6</f>
        <v>0</v>
      </c>
      <c r="P18">
        <v>1.5</v>
      </c>
      <c r="Q18">
        <v>2.4</v>
      </c>
    </row>
    <row r="19" spans="1:17" x14ac:dyDescent="0.3">
      <c r="A19" s="1" t="s">
        <v>4</v>
      </c>
      <c r="B19" s="1" t="s">
        <v>5</v>
      </c>
      <c r="C19" s="1">
        <v>201517</v>
      </c>
      <c r="D19" s="1">
        <v>697502</v>
      </c>
      <c r="E19">
        <f t="shared" si="0"/>
        <v>707200.60952380951</v>
      </c>
      <c r="F19">
        <f t="shared" si="3"/>
        <v>653210.54716981133</v>
      </c>
      <c r="H19">
        <f t="shared" si="2"/>
        <v>0.98628591464260751</v>
      </c>
      <c r="Q19" t="s">
        <v>99</v>
      </c>
    </row>
    <row r="20" spans="1:17" x14ac:dyDescent="0.3">
      <c r="A20" s="1" t="s">
        <v>4</v>
      </c>
      <c r="B20" s="1" t="s">
        <v>5</v>
      </c>
      <c r="C20" s="1">
        <v>201518</v>
      </c>
      <c r="D20" s="1">
        <v>671464</v>
      </c>
      <c r="E20">
        <f t="shared" si="0"/>
        <v>707200.60952380951</v>
      </c>
      <c r="F20">
        <f t="shared" si="3"/>
        <v>653210.54716981133</v>
      </c>
      <c r="H20">
        <f t="shared" si="2"/>
        <v>0.94946750746174746</v>
      </c>
    </row>
    <row r="21" spans="1:17" x14ac:dyDescent="0.3">
      <c r="A21" s="1" t="s">
        <v>4</v>
      </c>
      <c r="B21" s="1" t="s">
        <v>5</v>
      </c>
      <c r="C21" s="1">
        <v>201519</v>
      </c>
      <c r="D21" s="1">
        <v>682757</v>
      </c>
      <c r="E21">
        <f t="shared" si="0"/>
        <v>707200.60952380951</v>
      </c>
      <c r="F21">
        <f t="shared" si="3"/>
        <v>653210.54716981133</v>
      </c>
      <c r="H21">
        <f t="shared" si="2"/>
        <v>0.96543610229596877</v>
      </c>
    </row>
    <row r="22" spans="1:17" x14ac:dyDescent="0.3">
      <c r="A22" s="1" t="s">
        <v>4</v>
      </c>
      <c r="B22" s="1" t="s">
        <v>5</v>
      </c>
      <c r="C22" s="1">
        <v>201520</v>
      </c>
      <c r="D22" s="1">
        <v>645626</v>
      </c>
      <c r="E22">
        <f t="shared" si="0"/>
        <v>707200.60952380951</v>
      </c>
      <c r="F22">
        <f t="shared" si="3"/>
        <v>653210.54716981133</v>
      </c>
      <c r="H22">
        <f t="shared" si="2"/>
        <v>0.91293190546700675</v>
      </c>
    </row>
    <row r="23" spans="1:17" x14ac:dyDescent="0.3">
      <c r="A23" s="1" t="s">
        <v>4</v>
      </c>
      <c r="B23" s="1" t="s">
        <v>5</v>
      </c>
      <c r="C23" s="1">
        <v>201521</v>
      </c>
      <c r="D23" s="1">
        <v>620290</v>
      </c>
      <c r="E23">
        <f t="shared" si="0"/>
        <v>707200.60952380951</v>
      </c>
      <c r="F23">
        <f t="shared" si="3"/>
        <v>653210.54716981133</v>
      </c>
      <c r="H23">
        <f t="shared" si="2"/>
        <v>0.87710614448942514</v>
      </c>
    </row>
    <row r="24" spans="1:17" x14ac:dyDescent="0.3">
      <c r="A24" s="1" t="s">
        <v>4</v>
      </c>
      <c r="B24" s="1" t="s">
        <v>5</v>
      </c>
      <c r="C24" s="1">
        <v>201522</v>
      </c>
      <c r="D24" s="1">
        <v>603104</v>
      </c>
      <c r="E24">
        <f t="shared" si="0"/>
        <v>707200.60952380951</v>
      </c>
      <c r="F24">
        <f t="shared" si="3"/>
        <v>653210.54716981133</v>
      </c>
      <c r="H24">
        <f t="shared" si="2"/>
        <v>0.85280469484620136</v>
      </c>
    </row>
    <row r="25" spans="1:17" x14ac:dyDescent="0.3">
      <c r="A25" s="1" t="s">
        <v>4</v>
      </c>
      <c r="B25" s="1" t="s">
        <v>5</v>
      </c>
      <c r="C25" s="1">
        <v>201523</v>
      </c>
      <c r="D25" s="1">
        <v>610479</v>
      </c>
      <c r="E25">
        <f t="shared" si="0"/>
        <v>707200.60952380951</v>
      </c>
      <c r="F25">
        <f t="shared" si="3"/>
        <v>653210.54716981133</v>
      </c>
      <c r="H25">
        <f t="shared" si="2"/>
        <v>0.86323313608434726</v>
      </c>
    </row>
    <row r="26" spans="1:17" x14ac:dyDescent="0.3">
      <c r="A26" s="1" t="s">
        <v>4</v>
      </c>
      <c r="B26" s="1" t="s">
        <v>5</v>
      </c>
      <c r="C26" s="1">
        <v>201524</v>
      </c>
      <c r="D26" s="1">
        <v>589613</v>
      </c>
      <c r="E26">
        <f t="shared" si="0"/>
        <v>707200.60952380951</v>
      </c>
      <c r="F26">
        <f t="shared" si="3"/>
        <v>653210.54716981133</v>
      </c>
      <c r="H26">
        <f t="shared" si="2"/>
        <v>0.83372807101653001</v>
      </c>
    </row>
    <row r="27" spans="1:17" x14ac:dyDescent="0.3">
      <c r="A27" s="1" t="s">
        <v>4</v>
      </c>
      <c r="B27" s="1" t="s">
        <v>5</v>
      </c>
      <c r="C27" s="1">
        <v>201525</v>
      </c>
      <c r="D27" s="1">
        <v>618699</v>
      </c>
      <c r="E27">
        <f t="shared" si="0"/>
        <v>707200.60952380951</v>
      </c>
      <c r="F27">
        <f t="shared" si="3"/>
        <v>653210.54716981133</v>
      </c>
      <c r="H27">
        <f t="shared" si="2"/>
        <v>0.87485642923384688</v>
      </c>
    </row>
    <row r="28" spans="1:17" x14ac:dyDescent="0.3">
      <c r="A28" s="1" t="s">
        <v>4</v>
      </c>
      <c r="B28" s="1" t="s">
        <v>5</v>
      </c>
      <c r="C28" s="1">
        <v>201526</v>
      </c>
      <c r="D28" s="1">
        <v>586721</v>
      </c>
      <c r="E28">
        <f t="shared" si="0"/>
        <v>707200.60952380951</v>
      </c>
      <c r="F28">
        <f t="shared" si="3"/>
        <v>653210.54716981133</v>
      </c>
      <c r="H28">
        <f t="shared" si="2"/>
        <v>0.82963870802524631</v>
      </c>
    </row>
    <row r="29" spans="1:17" x14ac:dyDescent="0.3">
      <c r="A29" s="1" t="s">
        <v>4</v>
      </c>
      <c r="B29" s="1" t="s">
        <v>5</v>
      </c>
      <c r="C29" s="1">
        <v>201527</v>
      </c>
      <c r="D29" s="1">
        <v>599043</v>
      </c>
      <c r="E29">
        <f t="shared" si="0"/>
        <v>707200.60952380951</v>
      </c>
      <c r="F29">
        <f t="shared" si="3"/>
        <v>653210.54716981133</v>
      </c>
      <c r="H29">
        <f t="shared" si="2"/>
        <v>0.84706233554205079</v>
      </c>
    </row>
    <row r="30" spans="1:17" x14ac:dyDescent="0.3">
      <c r="A30" s="1" t="s">
        <v>4</v>
      </c>
      <c r="B30" s="1" t="s">
        <v>5</v>
      </c>
      <c r="C30" s="1">
        <v>201528</v>
      </c>
      <c r="D30" s="1">
        <v>587529</v>
      </c>
      <c r="E30">
        <f t="shared" si="0"/>
        <v>707200.60952380951</v>
      </c>
      <c r="F30">
        <f t="shared" si="3"/>
        <v>653210.54716981133</v>
      </c>
      <c r="H30">
        <f t="shared" si="2"/>
        <v>0.83078124097716788</v>
      </c>
    </row>
    <row r="31" spans="1:17" x14ac:dyDescent="0.3">
      <c r="A31" s="1" t="s">
        <v>4</v>
      </c>
      <c r="B31" s="1" t="s">
        <v>5</v>
      </c>
      <c r="C31" s="1">
        <v>201529</v>
      </c>
      <c r="D31" s="1">
        <v>620882</v>
      </c>
      <c r="E31">
        <f t="shared" si="0"/>
        <v>707200.60952380951</v>
      </c>
      <c r="F31">
        <f t="shared" si="3"/>
        <v>653210.54716981133</v>
      </c>
      <c r="H31">
        <f t="shared" si="2"/>
        <v>0.87794324784033806</v>
      </c>
    </row>
    <row r="32" spans="1:17" x14ac:dyDescent="0.3">
      <c r="A32" s="1" t="s">
        <v>4</v>
      </c>
      <c r="B32" s="1" t="s">
        <v>5</v>
      </c>
      <c r="C32" s="1">
        <v>201530</v>
      </c>
      <c r="D32" s="1">
        <v>643984</v>
      </c>
      <c r="E32">
        <f t="shared" si="0"/>
        <v>707200.60952380951</v>
      </c>
      <c r="F32">
        <f t="shared" si="3"/>
        <v>653210.54716981133</v>
      </c>
      <c r="H32">
        <f t="shared" si="2"/>
        <v>0.91061007488896806</v>
      </c>
    </row>
    <row r="33" spans="1:8" x14ac:dyDescent="0.3">
      <c r="A33" s="1" t="s">
        <v>4</v>
      </c>
      <c r="B33" s="1" t="s">
        <v>5</v>
      </c>
      <c r="C33" s="1">
        <v>201531</v>
      </c>
      <c r="D33" s="1">
        <v>671138</v>
      </c>
      <c r="E33">
        <f t="shared" si="0"/>
        <v>707200.60952380951</v>
      </c>
      <c r="F33">
        <f t="shared" si="3"/>
        <v>653210.54716981133</v>
      </c>
      <c r="H33">
        <f t="shared" si="2"/>
        <v>0.94900653500837318</v>
      </c>
    </row>
    <row r="34" spans="1:8" x14ac:dyDescent="0.3">
      <c r="A34" s="1" t="s">
        <v>4</v>
      </c>
      <c r="B34" s="1" t="s">
        <v>5</v>
      </c>
      <c r="C34" s="1">
        <v>201532</v>
      </c>
      <c r="D34" s="1">
        <v>677509</v>
      </c>
      <c r="E34">
        <f t="shared" si="0"/>
        <v>707200.60952380951</v>
      </c>
      <c r="F34">
        <f t="shared" si="3"/>
        <v>653210.54716981133</v>
      </c>
      <c r="H34">
        <f t="shared" si="2"/>
        <v>0.95801529421220066</v>
      </c>
    </row>
    <row r="35" spans="1:8" x14ac:dyDescent="0.3">
      <c r="A35" s="1" t="s">
        <v>4</v>
      </c>
      <c r="B35" s="1" t="s">
        <v>5</v>
      </c>
      <c r="C35" s="1">
        <v>201533</v>
      </c>
      <c r="D35" s="1">
        <v>679332</v>
      </c>
      <c r="E35">
        <f t="shared" si="0"/>
        <v>707200.60952380951</v>
      </c>
      <c r="F35">
        <f t="shared" si="3"/>
        <v>653210.54716981133</v>
      </c>
      <c r="H35">
        <f t="shared" si="2"/>
        <v>0.96059306348367723</v>
      </c>
    </row>
    <row r="36" spans="1:8" x14ac:dyDescent="0.3">
      <c r="A36" s="1" t="s">
        <v>4</v>
      </c>
      <c r="B36" s="1" t="s">
        <v>5</v>
      </c>
      <c r="C36" s="1">
        <v>201534</v>
      </c>
      <c r="D36" s="1">
        <v>846123</v>
      </c>
      <c r="E36">
        <f t="shared" si="0"/>
        <v>707200.60952380951</v>
      </c>
      <c r="F36">
        <f t="shared" si="3"/>
        <v>653210.54716981133</v>
      </c>
      <c r="H36">
        <f t="shared" si="2"/>
        <v>1.1964398624737234</v>
      </c>
    </row>
    <row r="37" spans="1:8" x14ac:dyDescent="0.3">
      <c r="A37" s="1" t="s">
        <v>4</v>
      </c>
      <c r="B37" s="1" t="s">
        <v>5</v>
      </c>
      <c r="C37" s="1">
        <v>201535</v>
      </c>
      <c r="D37" s="1">
        <v>833345</v>
      </c>
      <c r="E37">
        <f t="shared" si="0"/>
        <v>707200.60952380951</v>
      </c>
      <c r="F37">
        <f t="shared" si="3"/>
        <v>653210.54716981133</v>
      </c>
      <c r="H37">
        <f t="shared" si="2"/>
        <v>1.178371439132567</v>
      </c>
    </row>
    <row r="38" spans="1:8" x14ac:dyDescent="0.3">
      <c r="A38" s="1" t="s">
        <v>4</v>
      </c>
      <c r="B38" s="1" t="s">
        <v>5</v>
      </c>
      <c r="C38" s="1">
        <v>201536</v>
      </c>
      <c r="D38" s="1">
        <v>826981</v>
      </c>
      <c r="E38">
        <f t="shared" si="0"/>
        <v>707200.60952380951</v>
      </c>
      <c r="F38">
        <f t="shared" si="3"/>
        <v>653210.54716981133</v>
      </c>
      <c r="H38">
        <f t="shared" si="2"/>
        <v>1.1693725781102537</v>
      </c>
    </row>
    <row r="39" spans="1:8" x14ac:dyDescent="0.3">
      <c r="A39" s="1" t="s">
        <v>4</v>
      </c>
      <c r="B39" s="1" t="s">
        <v>5</v>
      </c>
      <c r="C39" s="1">
        <v>201537</v>
      </c>
      <c r="D39" s="1">
        <v>717281</v>
      </c>
      <c r="E39">
        <f t="shared" si="0"/>
        <v>707200.60952380951</v>
      </c>
      <c r="F39">
        <f t="shared" si="3"/>
        <v>653210.54716981133</v>
      </c>
      <c r="H39">
        <f t="shared" si="2"/>
        <v>1.0142539335238667</v>
      </c>
    </row>
    <row r="40" spans="1:8" x14ac:dyDescent="0.3">
      <c r="A40" s="1" t="s">
        <v>4</v>
      </c>
      <c r="B40" s="1" t="s">
        <v>5</v>
      </c>
      <c r="C40" s="1">
        <v>201538</v>
      </c>
      <c r="D40" s="1">
        <v>693449</v>
      </c>
      <c r="E40">
        <f t="shared" si="0"/>
        <v>707200.60952380951</v>
      </c>
      <c r="F40">
        <f t="shared" si="3"/>
        <v>653210.54716981133</v>
      </c>
      <c r="H40">
        <f t="shared" si="2"/>
        <v>0.98055486754590171</v>
      </c>
    </row>
    <row r="41" spans="1:8" x14ac:dyDescent="0.3">
      <c r="A41" s="1" t="s">
        <v>4</v>
      </c>
      <c r="B41" s="1" t="s">
        <v>5</v>
      </c>
      <c r="C41" s="1">
        <v>201539</v>
      </c>
      <c r="D41" s="1">
        <v>636169</v>
      </c>
      <c r="E41">
        <f t="shared" si="0"/>
        <v>707200.60952380951</v>
      </c>
      <c r="F41">
        <f t="shared" si="3"/>
        <v>653210.54716981133</v>
      </c>
      <c r="H41">
        <f t="shared" si="2"/>
        <v>0.89955946224135985</v>
      </c>
    </row>
    <row r="42" spans="1:8" x14ac:dyDescent="0.3">
      <c r="A42" s="1" t="s">
        <v>4</v>
      </c>
      <c r="B42" s="1" t="s">
        <v>5</v>
      </c>
      <c r="C42" s="1">
        <v>201540</v>
      </c>
      <c r="D42" s="1">
        <v>647135</v>
      </c>
      <c r="E42">
        <f t="shared" si="0"/>
        <v>707200.60952380951</v>
      </c>
      <c r="F42">
        <f t="shared" si="3"/>
        <v>653210.54716981133</v>
      </c>
      <c r="H42">
        <f t="shared" si="2"/>
        <v>0.91506567059627619</v>
      </c>
    </row>
    <row r="43" spans="1:8" x14ac:dyDescent="0.3">
      <c r="A43" s="1" t="s">
        <v>4</v>
      </c>
      <c r="B43" s="1" t="s">
        <v>5</v>
      </c>
      <c r="C43" s="1">
        <v>201541</v>
      </c>
      <c r="D43" s="1">
        <v>624735</v>
      </c>
      <c r="E43">
        <f t="shared" si="0"/>
        <v>707200.60952380951</v>
      </c>
      <c r="F43">
        <f t="shared" si="3"/>
        <v>653210.54716981133</v>
      </c>
      <c r="H43">
        <f t="shared" si="2"/>
        <v>0.88339148975092463</v>
      </c>
    </row>
    <row r="44" spans="1:8" x14ac:dyDescent="0.3">
      <c r="A44" s="1" t="s">
        <v>4</v>
      </c>
      <c r="B44" s="1" t="s">
        <v>5</v>
      </c>
      <c r="C44" s="1">
        <v>201542</v>
      </c>
      <c r="D44" s="1">
        <v>639179</v>
      </c>
      <c r="E44">
        <f t="shared" si="0"/>
        <v>707200.60952380951</v>
      </c>
      <c r="F44">
        <f t="shared" si="3"/>
        <v>653210.54716981133</v>
      </c>
      <c r="H44">
        <f t="shared" si="2"/>
        <v>0.90381568029245396</v>
      </c>
    </row>
    <row r="45" spans="1:8" x14ac:dyDescent="0.3">
      <c r="A45" s="1" t="s">
        <v>4</v>
      </c>
      <c r="B45" s="1" t="s">
        <v>5</v>
      </c>
      <c r="C45" s="1">
        <v>201543</v>
      </c>
      <c r="D45" s="1">
        <v>627906</v>
      </c>
      <c r="E45">
        <f t="shared" si="0"/>
        <v>707200.60952380951</v>
      </c>
      <c r="F45">
        <f t="shared" si="3"/>
        <v>653210.54716981133</v>
      </c>
      <c r="H45">
        <f t="shared" si="2"/>
        <v>0.88787536597684469</v>
      </c>
    </row>
    <row r="46" spans="1:8" x14ac:dyDescent="0.3">
      <c r="A46" s="1" t="s">
        <v>4</v>
      </c>
      <c r="B46" s="1" t="s">
        <v>5</v>
      </c>
      <c r="C46" s="1">
        <v>201544</v>
      </c>
      <c r="D46" s="1">
        <v>623132</v>
      </c>
      <c r="E46">
        <f t="shared" si="0"/>
        <v>707200.60952380951</v>
      </c>
      <c r="F46">
        <f t="shared" si="3"/>
        <v>653210.54716981133</v>
      </c>
      <c r="H46">
        <f t="shared" si="2"/>
        <v>0.8811248061841791</v>
      </c>
    </row>
    <row r="47" spans="1:8" x14ac:dyDescent="0.3">
      <c r="A47" s="1" t="s">
        <v>4</v>
      </c>
      <c r="B47" s="1" t="s">
        <v>5</v>
      </c>
      <c r="C47" s="1">
        <v>201545</v>
      </c>
      <c r="D47" s="1">
        <v>621592</v>
      </c>
      <c r="E47">
        <f t="shared" si="0"/>
        <v>707200.60952380951</v>
      </c>
      <c r="F47">
        <f t="shared" si="3"/>
        <v>653210.54716981133</v>
      </c>
      <c r="H47">
        <f t="shared" si="2"/>
        <v>0.87894720625106115</v>
      </c>
    </row>
    <row r="48" spans="1:8" x14ac:dyDescent="0.3">
      <c r="A48" s="1" t="s">
        <v>4</v>
      </c>
      <c r="B48" s="1" t="s">
        <v>5</v>
      </c>
      <c r="C48" s="1">
        <v>201546</v>
      </c>
      <c r="D48" s="1">
        <v>644949</v>
      </c>
      <c r="E48">
        <f t="shared" si="0"/>
        <v>707200.60952380951</v>
      </c>
      <c r="F48">
        <f t="shared" si="3"/>
        <v>653210.54716981133</v>
      </c>
      <c r="H48">
        <f t="shared" si="2"/>
        <v>0.91197460991199319</v>
      </c>
    </row>
    <row r="49" spans="1:8" x14ac:dyDescent="0.3">
      <c r="A49" s="1" t="s">
        <v>4</v>
      </c>
      <c r="B49" s="1" t="s">
        <v>5</v>
      </c>
      <c r="C49" s="1">
        <v>201547</v>
      </c>
      <c r="D49" s="1">
        <v>681873</v>
      </c>
      <c r="E49">
        <f t="shared" si="0"/>
        <v>707200.60952380951</v>
      </c>
      <c r="F49">
        <f t="shared" si="3"/>
        <v>653210.54716981133</v>
      </c>
      <c r="H49">
        <f t="shared" si="2"/>
        <v>0.96418610337332178</v>
      </c>
    </row>
    <row r="50" spans="1:8" x14ac:dyDescent="0.3">
      <c r="A50" s="1" t="s">
        <v>4</v>
      </c>
      <c r="B50" s="1" t="s">
        <v>5</v>
      </c>
      <c r="C50" s="1">
        <v>201548</v>
      </c>
      <c r="D50" s="1">
        <v>1103665</v>
      </c>
      <c r="E50">
        <f t="shared" si="0"/>
        <v>707200.60952380951</v>
      </c>
      <c r="F50">
        <f t="shared" si="3"/>
        <v>653210.54716981133</v>
      </c>
      <c r="H50">
        <f t="shared" si="2"/>
        <v>1.5606109286912919</v>
      </c>
    </row>
    <row r="51" spans="1:8" x14ac:dyDescent="0.3">
      <c r="A51" s="1" t="s">
        <v>4</v>
      </c>
      <c r="B51" s="1" t="s">
        <v>5</v>
      </c>
      <c r="C51" s="1">
        <v>201549</v>
      </c>
      <c r="D51" s="1">
        <v>835398</v>
      </c>
      <c r="E51">
        <f t="shared" si="0"/>
        <v>707200.60952380951</v>
      </c>
      <c r="F51">
        <f t="shared" si="3"/>
        <v>653210.54716981133</v>
      </c>
      <c r="H51">
        <f t="shared" si="2"/>
        <v>1.1812744343680808</v>
      </c>
    </row>
    <row r="52" spans="1:8" x14ac:dyDescent="0.3">
      <c r="A52" s="1" t="s">
        <v>4</v>
      </c>
      <c r="B52" s="1" t="s">
        <v>5</v>
      </c>
      <c r="C52" s="1">
        <v>201550</v>
      </c>
      <c r="D52" s="1">
        <v>752613</v>
      </c>
      <c r="E52">
        <f t="shared" si="0"/>
        <v>707200.60952380951</v>
      </c>
      <c r="F52">
        <f>AVERAGE($D$3:$D$55)</f>
        <v>653210.54716981133</v>
      </c>
      <c r="H52">
        <f t="shared" si="2"/>
        <v>1.0642142977036866</v>
      </c>
    </row>
    <row r="53" spans="1:8" x14ac:dyDescent="0.3">
      <c r="A53" s="1" t="s">
        <v>4</v>
      </c>
      <c r="B53" s="1" t="s">
        <v>5</v>
      </c>
      <c r="C53" s="1">
        <v>201551</v>
      </c>
      <c r="D53" s="1">
        <v>863189</v>
      </c>
      <c r="E53">
        <f t="shared" si="0"/>
        <v>707200.60952380951</v>
      </c>
      <c r="F53">
        <f t="shared" si="3"/>
        <v>653210.54716981133</v>
      </c>
      <c r="H53">
        <f t="shared" si="2"/>
        <v>1.2205716290052755</v>
      </c>
    </row>
    <row r="54" spans="1:8" x14ac:dyDescent="0.3">
      <c r="A54" s="1" t="s">
        <v>4</v>
      </c>
      <c r="B54" s="1" t="s">
        <v>5</v>
      </c>
      <c r="C54" s="1">
        <v>201552</v>
      </c>
      <c r="D54" s="1">
        <v>1197170</v>
      </c>
      <c r="E54">
        <f t="shared" si="0"/>
        <v>707200.60952380951</v>
      </c>
      <c r="F54">
        <f t="shared" si="3"/>
        <v>653210.54716981133</v>
      </c>
      <c r="H54">
        <f t="shared" si="2"/>
        <v>1.6928294233316756</v>
      </c>
    </row>
    <row r="55" spans="1:8" x14ac:dyDescent="0.3">
      <c r="A55" s="1" t="s">
        <v>4</v>
      </c>
      <c r="B55" s="1" t="s">
        <v>5</v>
      </c>
      <c r="C55" s="1">
        <v>201553</v>
      </c>
      <c r="D55" s="1">
        <v>757241</v>
      </c>
      <c r="E55">
        <f t="shared" si="0"/>
        <v>707200.60952380951</v>
      </c>
      <c r="F55">
        <f t="shared" si="3"/>
        <v>653210.54716981133</v>
      </c>
      <c r="H55">
        <f t="shared" si="2"/>
        <v>1.070758409710485</v>
      </c>
    </row>
    <row r="56" spans="1:8" x14ac:dyDescent="0.3">
      <c r="A56" s="1" t="s">
        <v>4</v>
      </c>
      <c r="B56" s="1" t="s">
        <v>5</v>
      </c>
      <c r="C56" s="1">
        <v>201601</v>
      </c>
      <c r="D56" s="1">
        <v>651243</v>
      </c>
      <c r="E56">
        <f t="shared" si="0"/>
        <v>707200.60952380951</v>
      </c>
      <c r="F56">
        <f>AVERAGE($D$56:$D$107)</f>
        <v>762228.94230769225</v>
      </c>
      <c r="H56">
        <f t="shared" si="2"/>
        <v>0.9208744891191647</v>
      </c>
    </row>
    <row r="57" spans="1:8" x14ac:dyDescent="0.3">
      <c r="A57" s="1" t="s">
        <v>4</v>
      </c>
      <c r="B57" s="1" t="s">
        <v>5</v>
      </c>
      <c r="C57" s="1">
        <v>201602</v>
      </c>
      <c r="D57" s="1">
        <v>573198</v>
      </c>
      <c r="E57">
        <f t="shared" si="0"/>
        <v>707200.60952380951</v>
      </c>
      <c r="F57">
        <f t="shared" ref="F57:F107" si="4">AVERAGE($D$56:$D$107)</f>
        <v>762228.94230769225</v>
      </c>
      <c r="H57">
        <f t="shared" si="2"/>
        <v>0.81051683536579588</v>
      </c>
    </row>
    <row r="58" spans="1:8" x14ac:dyDescent="0.3">
      <c r="A58" s="1" t="s">
        <v>4</v>
      </c>
      <c r="B58" s="1" t="s">
        <v>5</v>
      </c>
      <c r="C58" s="1">
        <v>201603</v>
      </c>
      <c r="D58" s="1">
        <v>531372</v>
      </c>
      <c r="E58">
        <f t="shared" si="0"/>
        <v>707200.60952380951</v>
      </c>
      <c r="F58">
        <f t="shared" si="4"/>
        <v>762228.94230769225</v>
      </c>
      <c r="H58">
        <f t="shared" si="2"/>
        <v>0.75137378679268541</v>
      </c>
    </row>
    <row r="59" spans="1:8" x14ac:dyDescent="0.3">
      <c r="A59" s="1" t="s">
        <v>4</v>
      </c>
      <c r="B59" s="1" t="s">
        <v>5</v>
      </c>
      <c r="C59" s="1">
        <v>201604</v>
      </c>
      <c r="D59" s="1">
        <v>585025</v>
      </c>
      <c r="E59">
        <f t="shared" si="0"/>
        <v>707200.60952380951</v>
      </c>
      <c r="F59">
        <f t="shared" si="4"/>
        <v>762228.94230769225</v>
      </c>
      <c r="H59">
        <f t="shared" si="2"/>
        <v>0.82724052004695536</v>
      </c>
    </row>
    <row r="60" spans="1:8" x14ac:dyDescent="0.3">
      <c r="A60" s="1" t="s">
        <v>4</v>
      </c>
      <c r="B60" s="1" t="s">
        <v>5</v>
      </c>
      <c r="C60" s="1">
        <v>201605</v>
      </c>
      <c r="D60" s="1">
        <v>661049</v>
      </c>
      <c r="E60">
        <f t="shared" si="0"/>
        <v>707200.60952380951</v>
      </c>
      <c r="F60">
        <f t="shared" si="4"/>
        <v>762228.94230769225</v>
      </c>
      <c r="H60">
        <f t="shared" si="2"/>
        <v>0.93474042739458962</v>
      </c>
    </row>
    <row r="61" spans="1:8" x14ac:dyDescent="0.3">
      <c r="A61" s="1" t="s">
        <v>4</v>
      </c>
      <c r="B61" s="1" t="s">
        <v>5</v>
      </c>
      <c r="C61" s="1">
        <v>201606</v>
      </c>
      <c r="D61" s="1">
        <v>881536</v>
      </c>
      <c r="E61">
        <f t="shared" si="0"/>
        <v>707200.60952380951</v>
      </c>
      <c r="F61">
        <f t="shared" si="4"/>
        <v>762228.94230769225</v>
      </c>
      <c r="H61">
        <f t="shared" si="2"/>
        <v>1.2465147627539213</v>
      </c>
    </row>
    <row r="62" spans="1:8" x14ac:dyDescent="0.3">
      <c r="A62" s="1" t="s">
        <v>4</v>
      </c>
      <c r="B62" s="1" t="s">
        <v>5</v>
      </c>
      <c r="C62" s="1">
        <v>201607</v>
      </c>
      <c r="D62" s="1">
        <v>790430</v>
      </c>
      <c r="E62">
        <f t="shared" si="0"/>
        <v>707200.60952380951</v>
      </c>
      <c r="F62">
        <f t="shared" si="4"/>
        <v>762228.94230769225</v>
      </c>
      <c r="H62">
        <f t="shared" si="2"/>
        <v>1.1176885163210375</v>
      </c>
    </row>
    <row r="63" spans="1:8" x14ac:dyDescent="0.3">
      <c r="A63" s="1" t="s">
        <v>4</v>
      </c>
      <c r="B63" s="1" t="s">
        <v>5</v>
      </c>
      <c r="C63" s="1">
        <v>201608</v>
      </c>
      <c r="D63" s="1">
        <v>671116</v>
      </c>
      <c r="E63">
        <f t="shared" si="0"/>
        <v>707200.60952380951</v>
      </c>
      <c r="F63">
        <f t="shared" si="4"/>
        <v>762228.94230769225</v>
      </c>
      <c r="H63">
        <f t="shared" si="2"/>
        <v>0.94897542643790012</v>
      </c>
    </row>
    <row r="64" spans="1:8" x14ac:dyDescent="0.3">
      <c r="A64" s="1" t="s">
        <v>4</v>
      </c>
      <c r="B64" s="1" t="s">
        <v>5</v>
      </c>
      <c r="C64" s="1">
        <v>201609</v>
      </c>
      <c r="D64" s="1">
        <v>635412</v>
      </c>
      <c r="E64">
        <f t="shared" si="0"/>
        <v>707200.60952380951</v>
      </c>
      <c r="F64">
        <f t="shared" si="4"/>
        <v>762228.94230769225</v>
      </c>
      <c r="H64">
        <f t="shared" si="2"/>
        <v>0.8984890446118986</v>
      </c>
    </row>
    <row r="65" spans="1:8" x14ac:dyDescent="0.3">
      <c r="A65" s="1" t="s">
        <v>4</v>
      </c>
      <c r="B65" s="1" t="s">
        <v>5</v>
      </c>
      <c r="C65" s="1">
        <v>201610</v>
      </c>
      <c r="D65" s="1">
        <v>1218194</v>
      </c>
      <c r="E65">
        <f t="shared" si="0"/>
        <v>707200.60952380951</v>
      </c>
      <c r="F65">
        <f t="shared" si="4"/>
        <v>762228.94230769225</v>
      </c>
      <c r="H65">
        <f t="shared" si="2"/>
        <v>1.7225579044965271</v>
      </c>
    </row>
    <row r="66" spans="1:8" x14ac:dyDescent="0.3">
      <c r="A66" s="1" t="s">
        <v>4</v>
      </c>
      <c r="B66" s="1" t="s">
        <v>5</v>
      </c>
      <c r="C66" s="1">
        <v>201611</v>
      </c>
      <c r="D66" s="1">
        <v>1011581</v>
      </c>
      <c r="E66">
        <f t="shared" si="0"/>
        <v>707200.60952380951</v>
      </c>
      <c r="F66">
        <f t="shared" si="4"/>
        <v>762228.94230769225</v>
      </c>
      <c r="H66">
        <f t="shared" si="2"/>
        <v>1.430401764898285</v>
      </c>
    </row>
    <row r="67" spans="1:8" x14ac:dyDescent="0.3">
      <c r="A67" s="1" t="s">
        <v>4</v>
      </c>
      <c r="B67" s="1" t="s">
        <v>5</v>
      </c>
      <c r="C67" s="1">
        <v>201612</v>
      </c>
      <c r="D67" s="1">
        <v>794413</v>
      </c>
      <c r="E67">
        <f t="shared" si="0"/>
        <v>707200.60952380951</v>
      </c>
      <c r="F67">
        <f t="shared" si="4"/>
        <v>762228.94230769225</v>
      </c>
      <c r="H67">
        <f t="shared" si="2"/>
        <v>1.1233205816026015</v>
      </c>
    </row>
    <row r="68" spans="1:8" x14ac:dyDescent="0.3">
      <c r="A68" s="1" t="s">
        <v>4</v>
      </c>
      <c r="B68" s="1" t="s">
        <v>5</v>
      </c>
      <c r="C68" s="1">
        <v>201613</v>
      </c>
      <c r="D68" s="1">
        <v>886427</v>
      </c>
      <c r="E68">
        <f t="shared" ref="E68:E107" si="5">AVERAGE($D$3:$D$107)</f>
        <v>707200.60952380951</v>
      </c>
      <c r="F68">
        <f t="shared" si="4"/>
        <v>762228.94230769225</v>
      </c>
      <c r="H68">
        <f t="shared" ref="H68:H107" si="6">D68/$E$3</f>
        <v>1.2534307635804667</v>
      </c>
    </row>
    <row r="69" spans="1:8" x14ac:dyDescent="0.3">
      <c r="A69" s="1" t="s">
        <v>4</v>
      </c>
      <c r="B69" s="1" t="s">
        <v>5</v>
      </c>
      <c r="C69" s="1">
        <v>201614</v>
      </c>
      <c r="D69" s="1">
        <v>739977</v>
      </c>
      <c r="E69">
        <f t="shared" si="5"/>
        <v>707200.60952380951</v>
      </c>
      <c r="F69">
        <f t="shared" si="4"/>
        <v>762228.94230769225</v>
      </c>
      <c r="H69">
        <f t="shared" si="6"/>
        <v>1.0463466660446747</v>
      </c>
    </row>
    <row r="70" spans="1:8" x14ac:dyDescent="0.3">
      <c r="A70" s="1" t="s">
        <v>4</v>
      </c>
      <c r="B70" s="1" t="s">
        <v>5</v>
      </c>
      <c r="C70" s="1">
        <v>201615</v>
      </c>
      <c r="D70" s="1">
        <v>678467</v>
      </c>
      <c r="E70">
        <f t="shared" si="5"/>
        <v>707200.60952380951</v>
      </c>
      <c r="F70">
        <f t="shared" si="4"/>
        <v>762228.94230769225</v>
      </c>
      <c r="H70">
        <f t="shared" si="6"/>
        <v>0.95936993105371171</v>
      </c>
    </row>
    <row r="71" spans="1:8" x14ac:dyDescent="0.3">
      <c r="A71" s="1" t="s">
        <v>4</v>
      </c>
      <c r="B71" s="1" t="s">
        <v>5</v>
      </c>
      <c r="C71" s="1">
        <v>201616</v>
      </c>
      <c r="D71" s="1">
        <v>658270</v>
      </c>
      <c r="E71">
        <f t="shared" si="5"/>
        <v>707200.60952380951</v>
      </c>
      <c r="F71">
        <f t="shared" si="4"/>
        <v>762228.94230769225</v>
      </c>
      <c r="H71">
        <f t="shared" si="6"/>
        <v>0.93081084933346325</v>
      </c>
    </row>
    <row r="72" spans="1:8" x14ac:dyDescent="0.3">
      <c r="A72" s="1" t="s">
        <v>4</v>
      </c>
      <c r="B72" s="1" t="s">
        <v>5</v>
      </c>
      <c r="C72" s="1">
        <v>201617</v>
      </c>
      <c r="D72" s="1">
        <v>694920</v>
      </c>
      <c r="E72">
        <f t="shared" si="5"/>
        <v>707200.60952380951</v>
      </c>
      <c r="F72">
        <f t="shared" si="4"/>
        <v>762228.94230769225</v>
      </c>
      <c r="H72">
        <f t="shared" si="6"/>
        <v>0.98263489968980855</v>
      </c>
    </row>
    <row r="73" spans="1:8" x14ac:dyDescent="0.3">
      <c r="A73" s="1" t="s">
        <v>4</v>
      </c>
      <c r="B73" s="1" t="s">
        <v>5</v>
      </c>
      <c r="C73" s="1">
        <v>201618</v>
      </c>
      <c r="D73" s="1">
        <v>712672</v>
      </c>
      <c r="E73">
        <f t="shared" si="5"/>
        <v>707200.60952380951</v>
      </c>
      <c r="F73">
        <f t="shared" si="4"/>
        <v>762228.94230769225</v>
      </c>
      <c r="H73">
        <f t="shared" si="6"/>
        <v>1.0077366880097496</v>
      </c>
    </row>
    <row r="74" spans="1:8" x14ac:dyDescent="0.3">
      <c r="A74" s="1" t="s">
        <v>4</v>
      </c>
      <c r="B74" s="1" t="s">
        <v>5</v>
      </c>
      <c r="C74" s="1">
        <v>201619</v>
      </c>
      <c r="D74" s="1">
        <v>693402</v>
      </c>
      <c r="E74">
        <f t="shared" si="5"/>
        <v>707200.60952380951</v>
      </c>
      <c r="F74">
        <f t="shared" si="4"/>
        <v>762228.94230769225</v>
      </c>
      <c r="H74">
        <f t="shared" si="6"/>
        <v>0.98048840832716366</v>
      </c>
    </row>
    <row r="75" spans="1:8" x14ac:dyDescent="0.3">
      <c r="A75" s="1" t="s">
        <v>4</v>
      </c>
      <c r="B75" s="1" t="s">
        <v>5</v>
      </c>
      <c r="C75" s="1">
        <v>201620</v>
      </c>
      <c r="D75" s="1">
        <v>695859</v>
      </c>
      <c r="E75">
        <f t="shared" si="5"/>
        <v>707200.60952380951</v>
      </c>
      <c r="F75">
        <f t="shared" si="4"/>
        <v>762228.94230769225</v>
      </c>
      <c r="H75">
        <f t="shared" si="6"/>
        <v>0.98396267003863824</v>
      </c>
    </row>
    <row r="76" spans="1:8" x14ac:dyDescent="0.3">
      <c r="A76" s="1" t="s">
        <v>4</v>
      </c>
      <c r="B76" s="1" t="s">
        <v>5</v>
      </c>
      <c r="C76" s="1">
        <v>201621</v>
      </c>
      <c r="D76" s="1">
        <v>721991</v>
      </c>
      <c r="E76">
        <f t="shared" si="5"/>
        <v>707200.60952380951</v>
      </c>
      <c r="F76">
        <f t="shared" si="4"/>
        <v>762228.94230769225</v>
      </c>
      <c r="H76">
        <f t="shared" si="6"/>
        <v>1.0209139956569742</v>
      </c>
    </row>
    <row r="77" spans="1:8" x14ac:dyDescent="0.3">
      <c r="A77" s="1" t="s">
        <v>4</v>
      </c>
      <c r="B77" s="1" t="s">
        <v>5</v>
      </c>
      <c r="C77" s="1">
        <v>201622</v>
      </c>
      <c r="D77" s="1">
        <v>817878</v>
      </c>
      <c r="E77">
        <f t="shared" si="5"/>
        <v>707200.60952380951</v>
      </c>
      <c r="F77">
        <f t="shared" si="4"/>
        <v>762228.94230769225</v>
      </c>
      <c r="H77">
        <f t="shared" si="6"/>
        <v>1.1565007000640379</v>
      </c>
    </row>
    <row r="78" spans="1:8" x14ac:dyDescent="0.3">
      <c r="A78" s="1" t="s">
        <v>4</v>
      </c>
      <c r="B78" s="1" t="s">
        <v>5</v>
      </c>
      <c r="C78" s="1">
        <v>201623</v>
      </c>
      <c r="D78" s="1">
        <v>768124</v>
      </c>
      <c r="E78">
        <f t="shared" si="5"/>
        <v>707200.60952380951</v>
      </c>
      <c r="F78">
        <f t="shared" si="4"/>
        <v>762228.94230769225</v>
      </c>
      <c r="H78">
        <f t="shared" si="6"/>
        <v>1.0861472539131618</v>
      </c>
    </row>
    <row r="79" spans="1:8" x14ac:dyDescent="0.3">
      <c r="A79" s="1" t="s">
        <v>4</v>
      </c>
      <c r="B79" s="1" t="s">
        <v>5</v>
      </c>
      <c r="C79" s="1">
        <v>201624</v>
      </c>
      <c r="D79" s="1">
        <v>772706</v>
      </c>
      <c r="E79">
        <f t="shared" si="5"/>
        <v>707200.60952380951</v>
      </c>
      <c r="F79">
        <f t="shared" si="4"/>
        <v>762228.94230769225</v>
      </c>
      <c r="H79">
        <f t="shared" si="6"/>
        <v>1.0926263207271529</v>
      </c>
    </row>
    <row r="80" spans="1:8" x14ac:dyDescent="0.3">
      <c r="A80" s="1" t="s">
        <v>4</v>
      </c>
      <c r="B80" s="1" t="s">
        <v>5</v>
      </c>
      <c r="C80" s="1">
        <v>201625</v>
      </c>
      <c r="D80" s="1">
        <v>786218</v>
      </c>
      <c r="E80">
        <f t="shared" si="5"/>
        <v>707200.60952380951</v>
      </c>
      <c r="F80">
        <f t="shared" si="4"/>
        <v>762228.94230769225</v>
      </c>
      <c r="H80">
        <f t="shared" si="6"/>
        <v>1.1117326391013669</v>
      </c>
    </row>
    <row r="81" spans="1:8" x14ac:dyDescent="0.3">
      <c r="A81" s="1" t="s">
        <v>4</v>
      </c>
      <c r="B81" s="1" t="s">
        <v>5</v>
      </c>
      <c r="C81" s="1">
        <v>201626</v>
      </c>
      <c r="D81" s="1">
        <v>871247</v>
      </c>
      <c r="E81">
        <f t="shared" si="5"/>
        <v>707200.60952380951</v>
      </c>
      <c r="F81">
        <f t="shared" si="4"/>
        <v>762228.94230769225</v>
      </c>
      <c r="H81">
        <f t="shared" si="6"/>
        <v>1.2319658499540185</v>
      </c>
    </row>
    <row r="82" spans="1:8" x14ac:dyDescent="0.3">
      <c r="A82" s="1" t="s">
        <v>4</v>
      </c>
      <c r="B82" s="1" t="s">
        <v>5</v>
      </c>
      <c r="C82" s="1">
        <v>201627</v>
      </c>
      <c r="D82" s="1">
        <v>798282</v>
      </c>
      <c r="E82">
        <f t="shared" si="5"/>
        <v>707200.60952380951</v>
      </c>
      <c r="F82">
        <f t="shared" si="4"/>
        <v>762228.94230769225</v>
      </c>
      <c r="H82">
        <f t="shared" si="6"/>
        <v>1.1287914479280776</v>
      </c>
    </row>
    <row r="83" spans="1:8" x14ac:dyDescent="0.3">
      <c r="A83" s="1" t="s">
        <v>4</v>
      </c>
      <c r="B83" s="1" t="s">
        <v>5</v>
      </c>
      <c r="C83" s="1">
        <v>201628</v>
      </c>
      <c r="D83" s="1">
        <v>863292</v>
      </c>
      <c r="E83">
        <f t="shared" si="5"/>
        <v>707200.60952380951</v>
      </c>
      <c r="F83">
        <f t="shared" si="4"/>
        <v>762228.94230769225</v>
      </c>
      <c r="H83">
        <f t="shared" si="6"/>
        <v>1.2207172736761269</v>
      </c>
    </row>
    <row r="84" spans="1:8" x14ac:dyDescent="0.3">
      <c r="A84" s="1" t="s">
        <v>4</v>
      </c>
      <c r="B84" s="1" t="s">
        <v>5</v>
      </c>
      <c r="C84" s="1">
        <v>201629</v>
      </c>
      <c r="D84" s="1">
        <v>809554</v>
      </c>
      <c r="E84">
        <f t="shared" si="5"/>
        <v>707200.60952380951</v>
      </c>
      <c r="F84">
        <f t="shared" si="4"/>
        <v>762228.94230769225</v>
      </c>
      <c r="H84">
        <f t="shared" si="6"/>
        <v>1.1447303482177564</v>
      </c>
    </row>
    <row r="85" spans="1:8" x14ac:dyDescent="0.3">
      <c r="A85" s="1" t="s">
        <v>4</v>
      </c>
      <c r="B85" s="1" t="s">
        <v>5</v>
      </c>
      <c r="C85" s="1">
        <v>201630</v>
      </c>
      <c r="D85" s="1">
        <v>794421</v>
      </c>
      <c r="E85">
        <f t="shared" si="5"/>
        <v>707200.60952380951</v>
      </c>
      <c r="F85">
        <f t="shared" si="4"/>
        <v>762228.94230769225</v>
      </c>
      <c r="H85">
        <f t="shared" si="6"/>
        <v>1.1233318938100463</v>
      </c>
    </row>
    <row r="86" spans="1:8" x14ac:dyDescent="0.3">
      <c r="A86" s="1" t="s">
        <v>4</v>
      </c>
      <c r="B86" s="1" t="s">
        <v>5</v>
      </c>
      <c r="C86" s="1">
        <v>201631</v>
      </c>
      <c r="D86" s="1">
        <v>832400</v>
      </c>
      <c r="E86">
        <f t="shared" si="5"/>
        <v>707200.60952380951</v>
      </c>
      <c r="F86">
        <f t="shared" si="4"/>
        <v>762228.94230769225</v>
      </c>
      <c r="H86">
        <f t="shared" si="6"/>
        <v>1.1770351846281537</v>
      </c>
    </row>
    <row r="87" spans="1:8" x14ac:dyDescent="0.3">
      <c r="A87" s="1" t="s">
        <v>4</v>
      </c>
      <c r="B87" s="1" t="s">
        <v>5</v>
      </c>
      <c r="C87" s="1">
        <v>201632</v>
      </c>
      <c r="D87" s="1">
        <v>774620</v>
      </c>
      <c r="E87">
        <f t="shared" si="5"/>
        <v>707200.60952380951</v>
      </c>
      <c r="F87">
        <f>AVERAGE($D$56:$D$107)</f>
        <v>762228.94230769225</v>
      </c>
      <c r="H87">
        <f t="shared" si="6"/>
        <v>1.0953327663583139</v>
      </c>
    </row>
    <row r="88" spans="1:8" x14ac:dyDescent="0.3">
      <c r="A88" s="1" t="s">
        <v>4</v>
      </c>
      <c r="B88" s="1" t="s">
        <v>5</v>
      </c>
      <c r="C88" s="1">
        <v>201633</v>
      </c>
      <c r="D88" s="1">
        <v>748038</v>
      </c>
      <c r="E88">
        <f t="shared" si="5"/>
        <v>707200.60952380951</v>
      </c>
      <c r="F88">
        <f t="shared" si="4"/>
        <v>762228.94230769225</v>
      </c>
      <c r="H88">
        <f t="shared" si="6"/>
        <v>1.0577451290712097</v>
      </c>
    </row>
    <row r="89" spans="1:8" x14ac:dyDescent="0.3">
      <c r="A89" s="1" t="s">
        <v>4</v>
      </c>
      <c r="B89" s="1" t="s">
        <v>5</v>
      </c>
      <c r="C89" s="1">
        <v>201634</v>
      </c>
      <c r="D89" s="1">
        <v>711380</v>
      </c>
      <c r="E89">
        <f t="shared" si="5"/>
        <v>707200.60952380951</v>
      </c>
      <c r="F89">
        <f t="shared" si="4"/>
        <v>762228.94230769225</v>
      </c>
      <c r="H89">
        <f t="shared" si="6"/>
        <v>1.0059097665074195</v>
      </c>
    </row>
    <row r="90" spans="1:8" x14ac:dyDescent="0.3">
      <c r="A90" s="1" t="s">
        <v>4</v>
      </c>
      <c r="B90" s="1" t="s">
        <v>5</v>
      </c>
      <c r="C90" s="1">
        <v>201635</v>
      </c>
      <c r="D90" s="1">
        <v>732598</v>
      </c>
      <c r="E90">
        <f t="shared" si="5"/>
        <v>707200.60952380951</v>
      </c>
      <c r="F90">
        <f t="shared" si="4"/>
        <v>762228.94230769225</v>
      </c>
      <c r="H90">
        <f t="shared" si="6"/>
        <v>1.0359125687028066</v>
      </c>
    </row>
    <row r="91" spans="1:8" x14ac:dyDescent="0.3">
      <c r="A91" s="1" t="s">
        <v>4</v>
      </c>
      <c r="B91" s="1" t="s">
        <v>5</v>
      </c>
      <c r="C91" s="1">
        <v>201636</v>
      </c>
      <c r="D91" s="1">
        <v>701390</v>
      </c>
      <c r="E91">
        <f t="shared" si="5"/>
        <v>707200.60952380951</v>
      </c>
      <c r="F91">
        <f t="shared" si="4"/>
        <v>762228.94230769225</v>
      </c>
      <c r="H91">
        <f t="shared" si="6"/>
        <v>0.99178364746076497</v>
      </c>
    </row>
    <row r="92" spans="1:8" x14ac:dyDescent="0.3">
      <c r="A92" s="1" t="s">
        <v>4</v>
      </c>
      <c r="B92" s="1" t="s">
        <v>5</v>
      </c>
      <c r="C92" s="1">
        <v>201637</v>
      </c>
      <c r="D92" s="1">
        <v>708054</v>
      </c>
      <c r="E92">
        <f t="shared" si="5"/>
        <v>707200.60952380951</v>
      </c>
      <c r="F92">
        <f t="shared" si="4"/>
        <v>762228.94230769225</v>
      </c>
      <c r="H92">
        <f t="shared" si="6"/>
        <v>1.0012067162622571</v>
      </c>
    </row>
    <row r="93" spans="1:8" x14ac:dyDescent="0.3">
      <c r="A93" s="1" t="s">
        <v>4</v>
      </c>
      <c r="B93" s="1" t="s">
        <v>5</v>
      </c>
      <c r="C93" s="1">
        <v>201638</v>
      </c>
      <c r="D93" s="1">
        <v>1007871</v>
      </c>
      <c r="E93">
        <f t="shared" si="5"/>
        <v>707200.60952380951</v>
      </c>
      <c r="F93">
        <f t="shared" si="4"/>
        <v>762228.94230769225</v>
      </c>
      <c r="H93">
        <f t="shared" si="6"/>
        <v>1.4251557286957737</v>
      </c>
    </row>
    <row r="94" spans="1:8" x14ac:dyDescent="0.3">
      <c r="A94" s="1" t="s">
        <v>4</v>
      </c>
      <c r="B94" s="1" t="s">
        <v>5</v>
      </c>
      <c r="C94" s="1">
        <v>201639</v>
      </c>
      <c r="D94" s="1">
        <v>744617</v>
      </c>
      <c r="E94">
        <f t="shared" si="5"/>
        <v>707200.60952380951</v>
      </c>
      <c r="F94">
        <f>AVERAGE($D$56:$D$107)</f>
        <v>762228.94230769225</v>
      </c>
      <c r="H94">
        <f t="shared" si="6"/>
        <v>1.0529077463626406</v>
      </c>
    </row>
    <row r="95" spans="1:8" x14ac:dyDescent="0.3">
      <c r="A95" s="1" t="s">
        <v>4</v>
      </c>
      <c r="B95" s="1" t="s">
        <v>5</v>
      </c>
      <c r="C95" s="1">
        <v>201640</v>
      </c>
      <c r="D95" s="1">
        <v>690563</v>
      </c>
      <c r="E95">
        <f t="shared" si="5"/>
        <v>707200.60952380951</v>
      </c>
      <c r="F95">
        <f t="shared" si="4"/>
        <v>762228.94230769225</v>
      </c>
      <c r="H95">
        <f t="shared" si="6"/>
        <v>0.97647398871020152</v>
      </c>
    </row>
    <row r="96" spans="1:8" x14ac:dyDescent="0.3">
      <c r="A96" s="1" t="s">
        <v>4</v>
      </c>
      <c r="B96" s="1" t="s">
        <v>5</v>
      </c>
      <c r="C96" s="1">
        <v>201641</v>
      </c>
      <c r="D96" s="1">
        <v>746061</v>
      </c>
      <c r="E96">
        <f t="shared" si="5"/>
        <v>707200.60952380951</v>
      </c>
      <c r="F96">
        <f t="shared" si="4"/>
        <v>762228.94230769225</v>
      </c>
      <c r="H96">
        <f t="shared" si="6"/>
        <v>1.0549495998064211</v>
      </c>
    </row>
    <row r="97" spans="1:8" x14ac:dyDescent="0.3">
      <c r="A97" s="1" t="s">
        <v>4</v>
      </c>
      <c r="B97" s="1" t="s">
        <v>5</v>
      </c>
      <c r="C97" s="1">
        <v>201642</v>
      </c>
      <c r="D97" s="1">
        <v>666092</v>
      </c>
      <c r="E97">
        <f t="shared" si="5"/>
        <v>707200.60952380951</v>
      </c>
      <c r="F97">
        <f t="shared" si="4"/>
        <v>762228.94230769225</v>
      </c>
      <c r="H97">
        <f t="shared" si="6"/>
        <v>0.94187136016258555</v>
      </c>
    </row>
    <row r="98" spans="1:8" x14ac:dyDescent="0.3">
      <c r="A98" s="1" t="s">
        <v>4</v>
      </c>
      <c r="B98" s="1" t="s">
        <v>5</v>
      </c>
      <c r="C98" s="1">
        <v>201643</v>
      </c>
      <c r="D98" s="1">
        <v>551038</v>
      </c>
      <c r="E98">
        <f t="shared" si="5"/>
        <v>707200.60952380951</v>
      </c>
      <c r="F98">
        <f t="shared" si="4"/>
        <v>762228.94230769225</v>
      </c>
      <c r="H98">
        <f t="shared" si="6"/>
        <v>0.7791820207437874</v>
      </c>
    </row>
    <row r="99" spans="1:8" x14ac:dyDescent="0.3">
      <c r="A99" s="1" t="s">
        <v>4</v>
      </c>
      <c r="B99" s="1" t="s">
        <v>5</v>
      </c>
      <c r="C99" s="1">
        <v>201644</v>
      </c>
      <c r="D99" s="1">
        <v>601142</v>
      </c>
      <c r="E99">
        <f t="shared" si="5"/>
        <v>707200.60952380951</v>
      </c>
      <c r="F99">
        <f t="shared" si="4"/>
        <v>762228.94230769225</v>
      </c>
      <c r="H99">
        <f t="shared" si="6"/>
        <v>0.8500303759703719</v>
      </c>
    </row>
    <row r="100" spans="1:8" x14ac:dyDescent="0.3">
      <c r="A100" s="1" t="s">
        <v>4</v>
      </c>
      <c r="B100" s="1" t="s">
        <v>5</v>
      </c>
      <c r="C100" s="1">
        <v>201645</v>
      </c>
      <c r="D100" s="1">
        <v>585098</v>
      </c>
      <c r="E100">
        <f t="shared" si="5"/>
        <v>707200.60952380951</v>
      </c>
      <c r="F100">
        <f t="shared" si="4"/>
        <v>762228.94230769225</v>
      </c>
      <c r="H100">
        <f t="shared" si="6"/>
        <v>0.82734374393988885</v>
      </c>
    </row>
    <row r="101" spans="1:8" x14ac:dyDescent="0.3">
      <c r="A101" s="1" t="s">
        <v>4</v>
      </c>
      <c r="B101" s="1" t="s">
        <v>5</v>
      </c>
      <c r="C101" s="1">
        <v>201646</v>
      </c>
      <c r="D101" s="1">
        <v>630040</v>
      </c>
      <c r="E101">
        <f t="shared" si="5"/>
        <v>707200.60952380951</v>
      </c>
      <c r="F101">
        <f t="shared" si="4"/>
        <v>762228.94230769225</v>
      </c>
      <c r="H101">
        <f t="shared" si="6"/>
        <v>0.89089289731273669</v>
      </c>
    </row>
    <row r="102" spans="1:8" x14ac:dyDescent="0.3">
      <c r="A102" s="1" t="s">
        <v>4</v>
      </c>
      <c r="B102" s="1" t="s">
        <v>5</v>
      </c>
      <c r="C102" s="1">
        <v>201647</v>
      </c>
      <c r="D102" s="1">
        <v>1037853</v>
      </c>
      <c r="E102">
        <f t="shared" si="5"/>
        <v>707200.60952380951</v>
      </c>
      <c r="F102">
        <f t="shared" si="4"/>
        <v>762228.94230769225</v>
      </c>
      <c r="H102">
        <f t="shared" si="6"/>
        <v>1.4675510541469043</v>
      </c>
    </row>
    <row r="103" spans="1:8" x14ac:dyDescent="0.3">
      <c r="A103" s="1" t="s">
        <v>4</v>
      </c>
      <c r="B103" s="1" t="s">
        <v>5</v>
      </c>
      <c r="C103" s="1">
        <v>201648</v>
      </c>
      <c r="D103" s="1">
        <v>873341</v>
      </c>
      <c r="E103">
        <f t="shared" si="5"/>
        <v>707200.60952380951</v>
      </c>
      <c r="F103">
        <f t="shared" si="4"/>
        <v>762228.94230769225</v>
      </c>
      <c r="H103">
        <f t="shared" si="6"/>
        <v>1.2349268202526866</v>
      </c>
    </row>
    <row r="104" spans="1:8" x14ac:dyDescent="0.3">
      <c r="A104" s="1" t="s">
        <v>4</v>
      </c>
      <c r="B104" s="1" t="s">
        <v>5</v>
      </c>
      <c r="C104" s="1">
        <v>201649</v>
      </c>
      <c r="D104" s="1">
        <v>749699</v>
      </c>
      <c r="E104">
        <f t="shared" si="5"/>
        <v>707200.60952380951</v>
      </c>
      <c r="F104">
        <f t="shared" si="4"/>
        <v>762228.94230769225</v>
      </c>
      <c r="H104">
        <f t="shared" si="6"/>
        <v>1.0600938261419297</v>
      </c>
    </row>
    <row r="105" spans="1:8" x14ac:dyDescent="0.3">
      <c r="A105" s="1" t="s">
        <v>4</v>
      </c>
      <c r="B105" s="1" t="s">
        <v>5</v>
      </c>
      <c r="C105" s="1">
        <v>201650</v>
      </c>
      <c r="D105" s="1">
        <v>786380</v>
      </c>
      <c r="E105">
        <f t="shared" si="5"/>
        <v>707200.60952380951</v>
      </c>
      <c r="F105">
        <f t="shared" si="4"/>
        <v>762228.94230769225</v>
      </c>
      <c r="H105">
        <f t="shared" si="6"/>
        <v>1.1119617113021234</v>
      </c>
    </row>
    <row r="106" spans="1:8" x14ac:dyDescent="0.3">
      <c r="A106" s="1" t="s">
        <v>4</v>
      </c>
      <c r="B106" s="1" t="s">
        <v>5</v>
      </c>
      <c r="C106" s="1">
        <v>201651</v>
      </c>
      <c r="D106" s="1">
        <v>1175605</v>
      </c>
      <c r="E106">
        <f t="shared" si="5"/>
        <v>707200.60952380951</v>
      </c>
      <c r="F106">
        <f t="shared" si="4"/>
        <v>762228.94230769225</v>
      </c>
      <c r="H106">
        <f t="shared" si="6"/>
        <v>1.6623359541383718</v>
      </c>
    </row>
    <row r="107" spans="1:8" x14ac:dyDescent="0.3">
      <c r="A107" s="1" t="s">
        <v>4</v>
      </c>
      <c r="B107" s="1" t="s">
        <v>5</v>
      </c>
      <c r="C107" s="1">
        <v>201652</v>
      </c>
      <c r="D107" s="1">
        <v>813749</v>
      </c>
      <c r="E107">
        <f t="shared" si="5"/>
        <v>707200.60952380951</v>
      </c>
      <c r="F107">
        <f t="shared" si="4"/>
        <v>762228.94230769225</v>
      </c>
      <c r="H107">
        <f t="shared" si="6"/>
        <v>1.1506621869966067</v>
      </c>
    </row>
  </sheetData>
  <mergeCells count="1">
    <mergeCell ref="K1:M1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58"/>
  <sheetViews>
    <sheetView topLeftCell="A38" workbookViewId="0">
      <selection activeCell="F56" sqref="F56"/>
    </sheetView>
  </sheetViews>
  <sheetFormatPr defaultRowHeight="16.5" x14ac:dyDescent="0.3"/>
  <cols>
    <col min="1" max="1" width="11.25" bestFit="1" customWidth="1"/>
    <col min="2" max="2" width="24.375" bestFit="1" customWidth="1"/>
  </cols>
  <sheetData>
    <row r="3" spans="1:2" x14ac:dyDescent="0.3">
      <c r="A3" s="2" t="s">
        <v>6</v>
      </c>
      <c r="B3" t="s">
        <v>7</v>
      </c>
    </row>
    <row r="4" spans="1:2" x14ac:dyDescent="0.3">
      <c r="A4" s="3" t="s">
        <v>8</v>
      </c>
      <c r="B4">
        <v>0.94247938522729657</v>
      </c>
    </row>
    <row r="5" spans="1:2" x14ac:dyDescent="0.3">
      <c r="A5" s="3" t="s">
        <v>9</v>
      </c>
      <c r="B5">
        <v>0.816467021075866</v>
      </c>
    </row>
    <row r="6" spans="1:2" x14ac:dyDescent="0.3">
      <c r="A6" s="3" t="s">
        <v>10</v>
      </c>
      <c r="B6">
        <v>0.76939624900355053</v>
      </c>
    </row>
    <row r="7" spans="1:2" x14ac:dyDescent="0.3">
      <c r="A7" s="3" t="s">
        <v>11</v>
      </c>
      <c r="B7">
        <v>0.84112932706556887</v>
      </c>
    </row>
    <row r="8" spans="1:2" x14ac:dyDescent="0.3">
      <c r="A8" s="3" t="s">
        <v>12</v>
      </c>
      <c r="B8">
        <v>0.90705710887964974</v>
      </c>
    </row>
    <row r="9" spans="1:2" x14ac:dyDescent="0.3">
      <c r="A9" s="3" t="s">
        <v>13</v>
      </c>
      <c r="B9">
        <v>1.1289683001306487</v>
      </c>
    </row>
    <row r="10" spans="1:2" x14ac:dyDescent="0.3">
      <c r="A10" s="3" t="s">
        <v>14</v>
      </c>
      <c r="B10">
        <v>1.1042646025791358</v>
      </c>
    </row>
    <row r="11" spans="1:2" x14ac:dyDescent="0.3">
      <c r="A11" s="3" t="s">
        <v>15</v>
      </c>
      <c r="B11">
        <v>0.97423447821444231</v>
      </c>
    </row>
    <row r="12" spans="1:2" x14ac:dyDescent="0.3">
      <c r="A12" s="3" t="s">
        <v>16</v>
      </c>
      <c r="B12">
        <v>0.93842984988235156</v>
      </c>
    </row>
    <row r="13" spans="1:2" x14ac:dyDescent="0.3">
      <c r="A13" s="3" t="s">
        <v>17</v>
      </c>
      <c r="B13">
        <v>1.245605662359667</v>
      </c>
    </row>
    <row r="14" spans="1:2" x14ac:dyDescent="0.3">
      <c r="A14" s="3" t="s">
        <v>18</v>
      </c>
      <c r="B14">
        <v>1.1084991478325106</v>
      </c>
    </row>
    <row r="15" spans="1:2" x14ac:dyDescent="0.3">
      <c r="A15" s="3" t="s">
        <v>19</v>
      </c>
      <c r="B15">
        <v>0.93140890392760212</v>
      </c>
    </row>
    <row r="16" spans="1:2" x14ac:dyDescent="0.3">
      <c r="A16" s="3" t="s">
        <v>20</v>
      </c>
      <c r="B16">
        <v>0.96681655856169446</v>
      </c>
    </row>
    <row r="17" spans="1:2" x14ac:dyDescent="0.3">
      <c r="A17" s="3" t="s">
        <v>21</v>
      </c>
      <c r="B17">
        <v>0.83309501932927277</v>
      </c>
    </row>
    <row r="18" spans="1:2" x14ac:dyDescent="0.3">
      <c r="A18" s="3" t="s">
        <v>22</v>
      </c>
      <c r="B18">
        <v>1.1079899224466572</v>
      </c>
    </row>
    <row r="19" spans="1:2" x14ac:dyDescent="0.3">
      <c r="A19" s="3" t="s">
        <v>23</v>
      </c>
      <c r="B19">
        <v>1.0570783104624981</v>
      </c>
    </row>
    <row r="20" spans="1:2" x14ac:dyDescent="0.3">
      <c r="A20" s="3" t="s">
        <v>24</v>
      </c>
      <c r="B20">
        <v>1.0220265925709502</v>
      </c>
    </row>
    <row r="21" spans="1:2" x14ac:dyDescent="0.3">
      <c r="A21" s="3" t="s">
        <v>25</v>
      </c>
      <c r="B21">
        <v>1.0122554589028232</v>
      </c>
    </row>
    <row r="22" spans="1:2" x14ac:dyDescent="0.3">
      <c r="A22" s="3" t="s">
        <v>26</v>
      </c>
      <c r="B22">
        <v>1.0091833746183054</v>
      </c>
    </row>
    <row r="23" spans="1:2" x14ac:dyDescent="0.3">
      <c r="A23" s="3" t="s">
        <v>27</v>
      </c>
      <c r="B23">
        <v>0.97729089368081801</v>
      </c>
    </row>
    <row r="24" spans="1:2" x14ac:dyDescent="0.3">
      <c r="A24" s="3" t="s">
        <v>28</v>
      </c>
      <c r="B24">
        <v>0.97197426517356478</v>
      </c>
    </row>
    <row r="25" spans="1:2" x14ac:dyDescent="0.3">
      <c r="A25" s="3" t="s">
        <v>29</v>
      </c>
      <c r="B25">
        <v>1.0215229052331565</v>
      </c>
    </row>
    <row r="26" spans="1:2" x14ac:dyDescent="0.3">
      <c r="A26" s="3" t="s">
        <v>30</v>
      </c>
      <c r="B26">
        <v>0.99129440766017296</v>
      </c>
    </row>
    <row r="27" spans="1:2" x14ac:dyDescent="0.3">
      <c r="A27" s="3" t="s">
        <v>31</v>
      </c>
      <c r="B27">
        <v>0.97317602215726717</v>
      </c>
    </row>
    <row r="28" spans="1:2" x14ac:dyDescent="0.3">
      <c r="A28" s="3" t="s">
        <v>32</v>
      </c>
      <c r="B28">
        <v>1.0050829334069418</v>
      </c>
    </row>
    <row r="29" spans="1:2" x14ac:dyDescent="0.3">
      <c r="A29" s="3" t="s">
        <v>33</v>
      </c>
      <c r="B29">
        <v>1.0275876516478393</v>
      </c>
    </row>
    <row r="30" spans="1:2" x14ac:dyDescent="0.3">
      <c r="A30" s="3" t="s">
        <v>34</v>
      </c>
      <c r="B30">
        <v>0.98549616295532871</v>
      </c>
    </row>
    <row r="31" spans="1:2" x14ac:dyDescent="0.3">
      <c r="A31" s="3" t="s">
        <v>35</v>
      </c>
      <c r="B31">
        <v>1.0108465168559628</v>
      </c>
    </row>
    <row r="32" spans="1:2" x14ac:dyDescent="0.3">
      <c r="A32" s="3" t="s">
        <v>36</v>
      </c>
      <c r="B32">
        <v>0.99664681622868678</v>
      </c>
    </row>
    <row r="33" spans="1:2" x14ac:dyDescent="0.3">
      <c r="A33" s="3" t="s">
        <v>37</v>
      </c>
      <c r="B33">
        <v>0.99481287967955789</v>
      </c>
    </row>
    <row r="34" spans="1:2" x14ac:dyDescent="0.3">
      <c r="A34" s="3" t="s">
        <v>38</v>
      </c>
      <c r="B34">
        <v>1.0319537247125361</v>
      </c>
    </row>
    <row r="35" spans="1:2" x14ac:dyDescent="0.3">
      <c r="A35" s="3" t="s">
        <v>39</v>
      </c>
      <c r="B35">
        <v>0.99386833363943849</v>
      </c>
    </row>
    <row r="36" spans="1:2" x14ac:dyDescent="0.3">
      <c r="A36" s="3" t="s">
        <v>40</v>
      </c>
      <c r="B36">
        <v>0.97606560249098906</v>
      </c>
    </row>
    <row r="37" spans="1:2" x14ac:dyDescent="0.3">
      <c r="A37" s="3" t="s">
        <v>41</v>
      </c>
      <c r="B37">
        <v>1.0733457802362281</v>
      </c>
    </row>
    <row r="38" spans="1:2" x14ac:dyDescent="0.3">
      <c r="A38" s="3" t="s">
        <v>42</v>
      </c>
      <c r="B38">
        <v>1.0837302500358756</v>
      </c>
    </row>
    <row r="39" spans="1:2" x14ac:dyDescent="0.3">
      <c r="A39" s="3" t="s">
        <v>43</v>
      </c>
      <c r="B39">
        <v>1.0613440080660568</v>
      </c>
    </row>
    <row r="40" spans="1:2" x14ac:dyDescent="0.3">
      <c r="A40" s="3" t="s">
        <v>44</v>
      </c>
      <c r="B40">
        <v>0.99571833921584751</v>
      </c>
    </row>
    <row r="41" spans="1:2" x14ac:dyDescent="0.3">
      <c r="A41" s="3" t="s">
        <v>45</v>
      </c>
      <c r="B41">
        <v>1.1975422395190733</v>
      </c>
    </row>
    <row r="42" spans="1:2" x14ac:dyDescent="0.3">
      <c r="A42" s="3" t="s">
        <v>46</v>
      </c>
      <c r="B42">
        <v>0.97795999979103865</v>
      </c>
    </row>
    <row r="43" spans="1:2" x14ac:dyDescent="0.3">
      <c r="A43" s="3" t="s">
        <v>47</v>
      </c>
      <c r="B43">
        <v>0.95050047600627541</v>
      </c>
    </row>
    <row r="44" spans="1:2" x14ac:dyDescent="0.3">
      <c r="A44" s="3" t="s">
        <v>48</v>
      </c>
      <c r="B44">
        <v>0.97640714754486124</v>
      </c>
    </row>
    <row r="45" spans="1:2" x14ac:dyDescent="0.3">
      <c r="A45" s="3" t="s">
        <v>49</v>
      </c>
      <c r="B45">
        <v>0.93131286871768015</v>
      </c>
    </row>
    <row r="46" spans="1:2" x14ac:dyDescent="0.3">
      <c r="A46" s="3" t="s">
        <v>50</v>
      </c>
      <c r="B46">
        <v>0.83750085312533784</v>
      </c>
    </row>
    <row r="47" spans="1:2" x14ac:dyDescent="0.3">
      <c r="A47" s="3" t="s">
        <v>51</v>
      </c>
      <c r="B47">
        <v>0.85935680011674553</v>
      </c>
    </row>
    <row r="48" spans="1:2" x14ac:dyDescent="0.3">
      <c r="A48" s="3" t="s">
        <v>52</v>
      </c>
      <c r="B48">
        <v>0.83373617368811925</v>
      </c>
    </row>
    <row r="49" spans="1:2" x14ac:dyDescent="0.3">
      <c r="A49" s="3" t="s">
        <v>53</v>
      </c>
      <c r="B49">
        <v>0.86236475837326254</v>
      </c>
    </row>
    <row r="50" spans="1:2" x14ac:dyDescent="0.3">
      <c r="A50" s="3" t="s">
        <v>54</v>
      </c>
      <c r="B50">
        <v>1.1410291071356264</v>
      </c>
    </row>
    <row r="51" spans="1:2" x14ac:dyDescent="0.3">
      <c r="A51" s="3" t="s">
        <v>55</v>
      </c>
      <c r="B51">
        <v>1.2981659289113179</v>
      </c>
    </row>
    <row r="52" spans="1:2" x14ac:dyDescent="0.3">
      <c r="A52" s="3" t="s">
        <v>56</v>
      </c>
      <c r="B52">
        <v>1.0207259376744027</v>
      </c>
    </row>
    <row r="53" spans="1:2" x14ac:dyDescent="0.3">
      <c r="A53" s="3" t="s">
        <v>57</v>
      </c>
      <c r="B53">
        <v>0.97889044915839896</v>
      </c>
    </row>
    <row r="54" spans="1:2" x14ac:dyDescent="0.3">
      <c r="A54" s="3" t="s">
        <v>58</v>
      </c>
      <c r="B54">
        <v>1.2902513165652021</v>
      </c>
    </row>
    <row r="55" spans="1:2" x14ac:dyDescent="0.3">
      <c r="A55" s="3" t="s">
        <v>59</v>
      </c>
      <c r="B55">
        <v>1.2757624908889902</v>
      </c>
    </row>
    <row r="56" spans="1:2" x14ac:dyDescent="0.3">
      <c r="A56" s="3" t="s">
        <v>60</v>
      </c>
      <c r="B56">
        <v>0.99986868499525572</v>
      </c>
    </row>
    <row r="57" spans="1:2" x14ac:dyDescent="0.3">
      <c r="A57" s="3" t="s">
        <v>61</v>
      </c>
    </row>
    <row r="58" spans="1:2" x14ac:dyDescent="0.3">
      <c r="A58" s="3" t="s">
        <v>62</v>
      </c>
      <c r="B58">
        <v>1.0060873077306804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6"/>
  <sheetViews>
    <sheetView workbookViewId="0">
      <selection activeCell="A14" sqref="A14"/>
    </sheetView>
  </sheetViews>
  <sheetFormatPr defaultRowHeight="16.5" x14ac:dyDescent="0.3"/>
  <cols>
    <col min="3" max="3" width="11.875" customWidth="1"/>
  </cols>
  <sheetData>
    <row r="2" spans="1:8" x14ac:dyDescent="0.3"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</row>
    <row r="3" spans="1:8" x14ac:dyDescent="0.3">
      <c r="B3">
        <v>7.1764700000000001</v>
      </c>
      <c r="C3">
        <v>7.4352900000000002</v>
      </c>
      <c r="D3">
        <f>B3-C3</f>
        <v>-0.25882000000000005</v>
      </c>
    </row>
    <row r="4" spans="1:8" x14ac:dyDescent="0.3">
      <c r="B4">
        <v>7.47058</v>
      </c>
      <c r="C4">
        <v>7.2941099999999999</v>
      </c>
      <c r="D4">
        <f t="shared" ref="D4:D7" si="0">B4-C4</f>
        <v>0.17647000000000013</v>
      </c>
    </row>
    <row r="5" spans="1:8" x14ac:dyDescent="0.3">
      <c r="A5" t="s">
        <v>70</v>
      </c>
      <c r="B5">
        <v>7.7647000000000004</v>
      </c>
      <c r="C5">
        <v>7.0823499999999999</v>
      </c>
      <c r="D5">
        <f t="shared" si="0"/>
        <v>0.68235000000000046</v>
      </c>
      <c r="E5">
        <f>SUM(D3:D7)</f>
        <v>1.811770000000001</v>
      </c>
      <c r="F5">
        <f>E5^2</f>
        <v>3.2825105329000035</v>
      </c>
      <c r="G5">
        <f>F5/F9</f>
        <v>0.65650210658000074</v>
      </c>
      <c r="H5">
        <f>SQRT(G5)</f>
        <v>0.81024817591895926</v>
      </c>
    </row>
    <row r="6" spans="1:8" x14ac:dyDescent="0.3">
      <c r="B6">
        <v>8.0588200000000008</v>
      </c>
      <c r="C6">
        <v>6.8470500000000003</v>
      </c>
      <c r="D6">
        <f t="shared" si="0"/>
        <v>1.2117700000000005</v>
      </c>
    </row>
    <row r="7" spans="1:8" x14ac:dyDescent="0.3">
      <c r="B7">
        <v>6.7058799999999996</v>
      </c>
      <c r="C7">
        <v>6.7058799999999996</v>
      </c>
      <c r="D7">
        <f t="shared" si="0"/>
        <v>0</v>
      </c>
    </row>
    <row r="8" spans="1:8" x14ac:dyDescent="0.3">
      <c r="F8" t="s">
        <v>71</v>
      </c>
    </row>
    <row r="9" spans="1:8" x14ac:dyDescent="0.3">
      <c r="F9">
        <f>COUNT(D3:D7)</f>
        <v>5</v>
      </c>
    </row>
    <row r="12" spans="1:8" x14ac:dyDescent="0.3">
      <c r="B12" t="s">
        <v>72</v>
      </c>
      <c r="C12" t="s">
        <v>73</v>
      </c>
      <c r="D12" t="s">
        <v>74</v>
      </c>
      <c r="F12" t="s">
        <v>75</v>
      </c>
    </row>
    <row r="13" spans="1:8" x14ac:dyDescent="0.3">
      <c r="A13" t="s">
        <v>76</v>
      </c>
      <c r="B13">
        <v>156</v>
      </c>
      <c r="C13">
        <v>146</v>
      </c>
      <c r="D13">
        <v>136</v>
      </c>
      <c r="E13" t="s">
        <v>77</v>
      </c>
      <c r="F13">
        <f>C13-D13</f>
        <v>10</v>
      </c>
    </row>
    <row r="14" spans="1:8" x14ac:dyDescent="0.3">
      <c r="C14" t="s">
        <v>77</v>
      </c>
    </row>
    <row r="16" spans="1:8" x14ac:dyDescent="0.3">
      <c r="C16" t="s">
        <v>77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엑셀 하던거 이동평균 - 복사본</vt:lpstr>
      <vt:lpstr>판매추세량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SMART27</cp:lastModifiedBy>
  <cp:revision/>
  <dcterms:created xsi:type="dcterms:W3CDTF">2018-03-12T03:26:15Z</dcterms:created>
  <dcterms:modified xsi:type="dcterms:W3CDTF">2023-04-07T02:09:18Z</dcterms:modified>
  <cp:category/>
  <cp:contentStatus/>
</cp:coreProperties>
</file>