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27\stdcode6\"/>
    </mc:Choice>
  </mc:AlternateContent>
  <xr:revisionPtr revIDLastSave="0" documentId="13_ncr:1_{4833EFDA-B1B7-43A6-85B8-8E61840E9F5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엑셀 하던거 이동평균 - 복사본" sheetId="1" r:id="rId1"/>
    <sheet name="판매추세량" sheetId="2" r:id="rId2"/>
    <sheet name="Sheet1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R5" i="1"/>
  <c r="M12" i="1"/>
  <c r="M13" i="1"/>
  <c r="L18" i="1"/>
  <c r="H13" i="1"/>
  <c r="H21" i="1"/>
  <c r="H29" i="1"/>
  <c r="H37" i="1"/>
  <c r="H45" i="1"/>
  <c r="H53" i="1"/>
  <c r="H61" i="1"/>
  <c r="H69" i="1"/>
  <c r="H77" i="1"/>
  <c r="H85" i="1"/>
  <c r="H93" i="1"/>
  <c r="H101" i="1"/>
  <c r="H5" i="1"/>
  <c r="G11" i="1"/>
  <c r="G6" i="1"/>
  <c r="G5" i="1"/>
  <c r="V105" i="1"/>
  <c r="V106" i="1"/>
  <c r="V107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V7" i="1"/>
  <c r="V8" i="1"/>
  <c r="V9" i="1"/>
  <c r="V10" i="1"/>
  <c r="V5" i="1"/>
  <c r="V4" i="1"/>
  <c r="V3" i="1"/>
  <c r="Q8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R107" i="1" s="1"/>
  <c r="Q106" i="1"/>
  <c r="Q107" i="1"/>
  <c r="Q72" i="1"/>
  <c r="Q73" i="1"/>
  <c r="Q74" i="1"/>
  <c r="Q75" i="1"/>
  <c r="Q76" i="1"/>
  <c r="R78" i="1" s="1"/>
  <c r="T78" i="1" s="1"/>
  <c r="Q77" i="1"/>
  <c r="Q78" i="1"/>
  <c r="Q79" i="1"/>
  <c r="Q80" i="1"/>
  <c r="Q81" i="1"/>
  <c r="Q82" i="1"/>
  <c r="Q83" i="1"/>
  <c r="Q84" i="1"/>
  <c r="Q85" i="1"/>
  <c r="Q67" i="1"/>
  <c r="Q68" i="1"/>
  <c r="Q69" i="1"/>
  <c r="Q70" i="1"/>
  <c r="Q71" i="1"/>
  <c r="R73" i="1" s="1"/>
  <c r="T73" i="1" s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R68" i="1" s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13" i="1"/>
  <c r="Q10" i="1"/>
  <c r="Q11" i="1"/>
  <c r="Q12" i="1"/>
  <c r="Q14" i="1"/>
  <c r="Q15" i="1"/>
  <c r="Q16" i="1"/>
  <c r="Q17" i="1"/>
  <c r="Q18" i="1"/>
  <c r="Q9" i="1"/>
  <c r="Q4" i="1"/>
  <c r="Q5" i="1"/>
  <c r="Q6" i="1"/>
  <c r="R8" i="1" s="1"/>
  <c r="S8" i="1" s="1"/>
  <c r="Q7" i="1"/>
  <c r="R9" i="1" s="1"/>
  <c r="T9" i="1" s="1"/>
  <c r="Q3" i="1"/>
  <c r="G4" i="1"/>
  <c r="G3" i="1"/>
  <c r="G33" i="1"/>
  <c r="G31" i="1"/>
  <c r="G29" i="1"/>
  <c r="G26" i="1"/>
  <c r="G24" i="1"/>
  <c r="G20" i="1"/>
  <c r="G17" i="1"/>
  <c r="G13" i="1"/>
  <c r="G10" i="1"/>
  <c r="G96" i="1"/>
  <c r="G97" i="1"/>
  <c r="G98" i="1"/>
  <c r="G99" i="1"/>
  <c r="G100" i="1"/>
  <c r="G101" i="1"/>
  <c r="G102" i="1"/>
  <c r="G103" i="1"/>
  <c r="G104" i="1"/>
  <c r="G105" i="1"/>
  <c r="G106" i="1"/>
  <c r="G107" i="1"/>
  <c r="G93" i="1"/>
  <c r="G94" i="1"/>
  <c r="G95" i="1"/>
  <c r="G82" i="1"/>
  <c r="G83" i="1"/>
  <c r="G84" i="1"/>
  <c r="G85" i="1"/>
  <c r="G86" i="1"/>
  <c r="G87" i="1"/>
  <c r="G88" i="1"/>
  <c r="G89" i="1"/>
  <c r="G90" i="1"/>
  <c r="G91" i="1"/>
  <c r="G92" i="1"/>
  <c r="G73" i="1"/>
  <c r="G74" i="1"/>
  <c r="G75" i="1"/>
  <c r="G76" i="1"/>
  <c r="G77" i="1"/>
  <c r="G78" i="1"/>
  <c r="G79" i="1"/>
  <c r="G80" i="1"/>
  <c r="G81" i="1"/>
  <c r="G66" i="1"/>
  <c r="G67" i="1"/>
  <c r="G68" i="1"/>
  <c r="G69" i="1"/>
  <c r="G70" i="1"/>
  <c r="G71" i="1"/>
  <c r="G72" i="1"/>
  <c r="G54" i="1"/>
  <c r="G55" i="1"/>
  <c r="G56" i="1"/>
  <c r="G57" i="1"/>
  <c r="G58" i="1"/>
  <c r="G59" i="1"/>
  <c r="G60" i="1"/>
  <c r="G61" i="1"/>
  <c r="G62" i="1"/>
  <c r="G63" i="1"/>
  <c r="G64" i="1"/>
  <c r="G65" i="1"/>
  <c r="G27" i="1"/>
  <c r="G28" i="1"/>
  <c r="G30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2" i="1"/>
  <c r="G14" i="1"/>
  <c r="G15" i="1"/>
  <c r="G16" i="1"/>
  <c r="G18" i="1"/>
  <c r="G19" i="1"/>
  <c r="G21" i="1"/>
  <c r="G22" i="1"/>
  <c r="G23" i="1"/>
  <c r="G25" i="1"/>
  <c r="G7" i="1"/>
  <c r="G8" i="1"/>
  <c r="G9" i="1"/>
  <c r="F3" i="1"/>
  <c r="F4" i="1"/>
  <c r="F5" i="1"/>
  <c r="F6" i="1"/>
  <c r="F7" i="1"/>
  <c r="F8" i="1"/>
  <c r="F9" i="1"/>
  <c r="F56" i="1"/>
  <c r="E3" i="1"/>
  <c r="H3" i="1" s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87" i="1"/>
  <c r="F88" i="1"/>
  <c r="F89" i="1"/>
  <c r="F90" i="1"/>
  <c r="F91" i="1"/>
  <c r="F92" i="1"/>
  <c r="F93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2" i="1"/>
  <c r="F53" i="1"/>
  <c r="F54" i="1"/>
  <c r="F5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0" i="1"/>
  <c r="F11" i="1"/>
  <c r="F12" i="1"/>
  <c r="F13" i="1"/>
  <c r="F14" i="1"/>
  <c r="F15" i="1"/>
  <c r="F16" i="1"/>
  <c r="F17" i="1"/>
  <c r="F18" i="1"/>
  <c r="F19" i="1"/>
  <c r="F20" i="1"/>
  <c r="F21" i="1"/>
  <c r="E104" i="1"/>
  <c r="H104" i="1" s="1"/>
  <c r="E105" i="1"/>
  <c r="H105" i="1" s="1"/>
  <c r="E106" i="1"/>
  <c r="H106" i="1" s="1"/>
  <c r="E107" i="1"/>
  <c r="H107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E102" i="1"/>
  <c r="H102" i="1" s="1"/>
  <c r="E103" i="1"/>
  <c r="H103" i="1" s="1"/>
  <c r="E44" i="1"/>
  <c r="H44" i="1" s="1"/>
  <c r="E45" i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E4" i="1"/>
  <c r="H4" i="1" s="1"/>
  <c r="E5" i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F13" i="3"/>
  <c r="D4" i="3"/>
  <c r="D5" i="3"/>
  <c r="D6" i="3"/>
  <c r="D7" i="3"/>
  <c r="D3" i="3"/>
  <c r="O17" i="1" l="1"/>
  <c r="R30" i="1"/>
  <c r="R22" i="1"/>
  <c r="R62" i="1"/>
  <c r="R20" i="1"/>
  <c r="R37" i="1"/>
  <c r="T37" i="1" s="1"/>
  <c r="R29" i="1"/>
  <c r="R21" i="1"/>
  <c r="R61" i="1"/>
  <c r="R53" i="1"/>
  <c r="R45" i="1"/>
  <c r="R77" i="1"/>
  <c r="R105" i="1"/>
  <c r="T105" i="1" s="1"/>
  <c r="R97" i="1"/>
  <c r="R89" i="1"/>
  <c r="R19" i="1"/>
  <c r="T19" i="1" s="1"/>
  <c r="R44" i="1"/>
  <c r="T44" i="1" s="1"/>
  <c r="R36" i="1"/>
  <c r="S36" i="1" s="1"/>
  <c r="R28" i="1"/>
  <c r="R60" i="1"/>
  <c r="R52" i="1"/>
  <c r="S52" i="1" s="1"/>
  <c r="R84" i="1"/>
  <c r="R76" i="1"/>
  <c r="R104" i="1"/>
  <c r="R96" i="1"/>
  <c r="S96" i="1" s="1"/>
  <c r="R88" i="1"/>
  <c r="S88" i="1" s="1"/>
  <c r="R51" i="1"/>
  <c r="T51" i="1" s="1"/>
  <c r="R41" i="1"/>
  <c r="R33" i="1"/>
  <c r="S33" i="1" s="1"/>
  <c r="R81" i="1"/>
  <c r="R101" i="1"/>
  <c r="S101" i="1" s="1"/>
  <c r="U101" i="1" s="1"/>
  <c r="R93" i="1"/>
  <c r="T93" i="1" s="1"/>
  <c r="R14" i="1"/>
  <c r="T14" i="1" s="1"/>
  <c r="T30" i="1"/>
  <c r="S30" i="1"/>
  <c r="U30" i="1" s="1"/>
  <c r="T22" i="1"/>
  <c r="S22" i="1"/>
  <c r="U22" i="1" s="1"/>
  <c r="T62" i="1"/>
  <c r="S62" i="1"/>
  <c r="U62" i="1" s="1"/>
  <c r="S51" i="1"/>
  <c r="T41" i="1"/>
  <c r="S41" i="1"/>
  <c r="S81" i="1"/>
  <c r="U81" i="1" s="1"/>
  <c r="T81" i="1"/>
  <c r="T101" i="1"/>
  <c r="S68" i="1"/>
  <c r="U68" i="1" s="1"/>
  <c r="T68" i="1"/>
  <c r="S20" i="1"/>
  <c r="U20" i="1" s="1"/>
  <c r="T20" i="1"/>
  <c r="R15" i="1"/>
  <c r="T53" i="1"/>
  <c r="S53" i="1"/>
  <c r="U53" i="1" s="1"/>
  <c r="S45" i="1"/>
  <c r="T45" i="1"/>
  <c r="R85" i="1"/>
  <c r="T77" i="1"/>
  <c r="S77" i="1"/>
  <c r="T89" i="1"/>
  <c r="S89" i="1"/>
  <c r="R35" i="1"/>
  <c r="R59" i="1"/>
  <c r="R72" i="1"/>
  <c r="T72" i="1" s="1"/>
  <c r="T88" i="1"/>
  <c r="U88" i="1" s="1"/>
  <c r="R70" i="1"/>
  <c r="T28" i="1"/>
  <c r="S28" i="1"/>
  <c r="T76" i="1"/>
  <c r="S76" i="1"/>
  <c r="R18" i="1"/>
  <c r="R17" i="1"/>
  <c r="R42" i="1"/>
  <c r="R34" i="1"/>
  <c r="R26" i="1"/>
  <c r="R66" i="1"/>
  <c r="T66" i="1" s="1"/>
  <c r="R58" i="1"/>
  <c r="T58" i="1" s="1"/>
  <c r="R50" i="1"/>
  <c r="S50" i="1" s="1"/>
  <c r="R71" i="1"/>
  <c r="R82" i="1"/>
  <c r="R74" i="1"/>
  <c r="T74" i="1" s="1"/>
  <c r="R102" i="1"/>
  <c r="R94" i="1"/>
  <c r="S19" i="1"/>
  <c r="U19" i="1" s="1"/>
  <c r="S9" i="1"/>
  <c r="U9" i="1" s="1"/>
  <c r="R75" i="1"/>
  <c r="R16" i="1"/>
  <c r="R25" i="1"/>
  <c r="R65" i="1"/>
  <c r="R57" i="1"/>
  <c r="R49" i="1"/>
  <c r="S78" i="1"/>
  <c r="U78" i="1" s="1"/>
  <c r="T84" i="1"/>
  <c r="S84" i="1"/>
  <c r="R43" i="1"/>
  <c r="R95" i="1"/>
  <c r="R7" i="1"/>
  <c r="S7" i="1" s="1"/>
  <c r="R40" i="1"/>
  <c r="T40" i="1" s="1"/>
  <c r="R32" i="1"/>
  <c r="R24" i="1"/>
  <c r="R64" i="1"/>
  <c r="T64" i="1" s="1"/>
  <c r="R56" i="1"/>
  <c r="R48" i="1"/>
  <c r="R69" i="1"/>
  <c r="R80" i="1"/>
  <c r="R100" i="1"/>
  <c r="R92" i="1"/>
  <c r="S73" i="1"/>
  <c r="U73" i="1" s="1"/>
  <c r="S105" i="1"/>
  <c r="U105" i="1" s="1"/>
  <c r="T36" i="1"/>
  <c r="U36" i="1" s="1"/>
  <c r="S60" i="1"/>
  <c r="T60" i="1"/>
  <c r="S104" i="1"/>
  <c r="T104" i="1"/>
  <c r="R4" i="1"/>
  <c r="R27" i="1"/>
  <c r="R103" i="1"/>
  <c r="R13" i="1"/>
  <c r="R39" i="1"/>
  <c r="R31" i="1"/>
  <c r="R23" i="1"/>
  <c r="R63" i="1"/>
  <c r="R55" i="1"/>
  <c r="R47" i="1"/>
  <c r="R87" i="1"/>
  <c r="R79" i="1"/>
  <c r="T107" i="1"/>
  <c r="S107" i="1"/>
  <c r="R99" i="1"/>
  <c r="R91" i="1"/>
  <c r="R67" i="1"/>
  <c r="R83" i="1"/>
  <c r="R10" i="1"/>
  <c r="R11" i="1"/>
  <c r="R12" i="1"/>
  <c r="R38" i="1"/>
  <c r="R54" i="1"/>
  <c r="T54" i="1" s="1"/>
  <c r="R46" i="1"/>
  <c r="T46" i="1" s="1"/>
  <c r="R86" i="1"/>
  <c r="R106" i="1"/>
  <c r="R98" i="1"/>
  <c r="R90" i="1"/>
  <c r="R6" i="1"/>
  <c r="T6" i="1" s="1"/>
  <c r="T8" i="1"/>
  <c r="U8" i="1" s="1"/>
  <c r="T3" i="1"/>
  <c r="S93" i="1"/>
  <c r="U93" i="1" s="1"/>
  <c r="S66" i="1"/>
  <c r="U66" i="1" s="1"/>
  <c r="S72" i="1"/>
  <c r="U72" i="1" s="1"/>
  <c r="T52" i="1"/>
  <c r="U52" i="1" s="1"/>
  <c r="T50" i="1"/>
  <c r="S37" i="1"/>
  <c r="U37" i="1" s="1"/>
  <c r="P18" i="1"/>
  <c r="N18" i="1"/>
  <c r="F9" i="3"/>
  <c r="E5" i="3"/>
  <c r="F5" i="3" s="1"/>
  <c r="G5" i="3" s="1"/>
  <c r="H5" i="3" s="1"/>
  <c r="S74" i="1" l="1"/>
  <c r="U74" i="1" s="1"/>
  <c r="T96" i="1"/>
  <c r="U96" i="1" s="1"/>
  <c r="T33" i="1"/>
  <c r="U33" i="1" s="1"/>
  <c r="T21" i="1"/>
  <c r="S21" i="1"/>
  <c r="U21" i="1" s="1"/>
  <c r="S29" i="1"/>
  <c r="U29" i="1" s="1"/>
  <c r="W31" i="1" s="1"/>
  <c r="X31" i="1" s="1"/>
  <c r="T29" i="1"/>
  <c r="T61" i="1"/>
  <c r="S61" i="1"/>
  <c r="U61" i="1" s="1"/>
  <c r="S58" i="1"/>
  <c r="U58" i="1" s="1"/>
  <c r="U84" i="1"/>
  <c r="U76" i="1"/>
  <c r="U45" i="1"/>
  <c r="S97" i="1"/>
  <c r="U97" i="1" s="1"/>
  <c r="T97" i="1"/>
  <c r="S44" i="1"/>
  <c r="U44" i="1" s="1"/>
  <c r="U28" i="1"/>
  <c r="U89" i="1"/>
  <c r="T7" i="1"/>
  <c r="U51" i="1"/>
  <c r="S14" i="1"/>
  <c r="U14" i="1" s="1"/>
  <c r="S54" i="1"/>
  <c r="U54" i="1" s="1"/>
  <c r="S6" i="1"/>
  <c r="U107" i="1"/>
  <c r="S47" i="1"/>
  <c r="T47" i="1"/>
  <c r="T16" i="1"/>
  <c r="S16" i="1"/>
  <c r="T55" i="1"/>
  <c r="S55" i="1"/>
  <c r="T75" i="1"/>
  <c r="S75" i="1"/>
  <c r="T91" i="1"/>
  <c r="S91" i="1"/>
  <c r="U91" i="1" s="1"/>
  <c r="T63" i="1"/>
  <c r="S63" i="1"/>
  <c r="U3" i="1"/>
  <c r="S24" i="1"/>
  <c r="U24" i="1" s="1"/>
  <c r="T24" i="1"/>
  <c r="U50" i="1"/>
  <c r="S15" i="1"/>
  <c r="T15" i="1"/>
  <c r="T83" i="1"/>
  <c r="S83" i="1"/>
  <c r="U83" i="1" s="1"/>
  <c r="T17" i="1"/>
  <c r="S17" i="1"/>
  <c r="U17" i="1" s="1"/>
  <c r="T86" i="1"/>
  <c r="S86" i="1"/>
  <c r="T18" i="1"/>
  <c r="S18" i="1"/>
  <c r="U18" i="1" s="1"/>
  <c r="S46" i="1"/>
  <c r="U46" i="1" s="1"/>
  <c r="T99" i="1"/>
  <c r="S99" i="1"/>
  <c r="U99" i="1" s="1"/>
  <c r="T23" i="1"/>
  <c r="S23" i="1"/>
  <c r="T4" i="1"/>
  <c r="S4" i="1"/>
  <c r="T92" i="1"/>
  <c r="S92" i="1"/>
  <c r="T32" i="1"/>
  <c r="S32" i="1"/>
  <c r="U32" i="1" s="1"/>
  <c r="U77" i="1"/>
  <c r="T27" i="1"/>
  <c r="S27" i="1"/>
  <c r="U27" i="1" s="1"/>
  <c r="T38" i="1"/>
  <c r="S38" i="1"/>
  <c r="T31" i="1"/>
  <c r="S31" i="1"/>
  <c r="U31" i="1" s="1"/>
  <c r="T100" i="1"/>
  <c r="S100" i="1"/>
  <c r="T49" i="1"/>
  <c r="S49" i="1"/>
  <c r="S64" i="1"/>
  <c r="U64" i="1" s="1"/>
  <c r="U6" i="1"/>
  <c r="S12" i="1"/>
  <c r="T12" i="1"/>
  <c r="T39" i="1"/>
  <c r="S39" i="1"/>
  <c r="U104" i="1"/>
  <c r="S80" i="1"/>
  <c r="T80" i="1"/>
  <c r="U7" i="1"/>
  <c r="S57" i="1"/>
  <c r="T57" i="1"/>
  <c r="S94" i="1"/>
  <c r="U94" i="1" s="1"/>
  <c r="T94" i="1"/>
  <c r="T26" i="1"/>
  <c r="S26" i="1"/>
  <c r="U26" i="1" s="1"/>
  <c r="T59" i="1"/>
  <c r="S59" i="1"/>
  <c r="T85" i="1"/>
  <c r="S85" i="1"/>
  <c r="T56" i="1"/>
  <c r="S56" i="1"/>
  <c r="S5" i="1"/>
  <c r="T5" i="1"/>
  <c r="T90" i="1"/>
  <c r="S90" i="1"/>
  <c r="T11" i="1"/>
  <c r="S11" i="1"/>
  <c r="U11" i="1" s="1"/>
  <c r="S79" i="1"/>
  <c r="T79" i="1"/>
  <c r="T13" i="1"/>
  <c r="S13" i="1"/>
  <c r="U13" i="1" s="1"/>
  <c r="T69" i="1"/>
  <c r="S69" i="1"/>
  <c r="S95" i="1"/>
  <c r="T95" i="1"/>
  <c r="T65" i="1"/>
  <c r="S65" i="1"/>
  <c r="U65" i="1" s="1"/>
  <c r="S102" i="1"/>
  <c r="T102" i="1"/>
  <c r="T34" i="1"/>
  <c r="S34" i="1"/>
  <c r="S70" i="1"/>
  <c r="T70" i="1"/>
  <c r="T35" i="1"/>
  <c r="S35" i="1"/>
  <c r="U35" i="1" s="1"/>
  <c r="S106" i="1"/>
  <c r="T106" i="1"/>
  <c r="S82" i="1"/>
  <c r="T82" i="1"/>
  <c r="T67" i="1"/>
  <c r="S67" i="1"/>
  <c r="U67" i="1" s="1"/>
  <c r="T71" i="1"/>
  <c r="S71" i="1"/>
  <c r="J3" i="1"/>
  <c r="L6" i="1" s="1"/>
  <c r="S40" i="1"/>
  <c r="U40" i="1" s="1"/>
  <c r="T98" i="1"/>
  <c r="S98" i="1"/>
  <c r="T10" i="1"/>
  <c r="S10" i="1"/>
  <c r="T87" i="1"/>
  <c r="S87" i="1"/>
  <c r="U87" i="1" s="1"/>
  <c r="S103" i="1"/>
  <c r="T103" i="1"/>
  <c r="U60" i="1"/>
  <c r="T48" i="1"/>
  <c r="S48" i="1"/>
  <c r="U48" i="1" s="1"/>
  <c r="T43" i="1"/>
  <c r="S43" i="1"/>
  <c r="T25" i="1"/>
  <c r="S25" i="1"/>
  <c r="T42" i="1"/>
  <c r="S42" i="1"/>
  <c r="U41" i="1"/>
  <c r="O18" i="1"/>
  <c r="M18" i="1"/>
  <c r="K18" i="1"/>
  <c r="J4" i="1"/>
  <c r="U57" i="1" l="1"/>
  <c r="U12" i="1"/>
  <c r="U42" i="1"/>
  <c r="U82" i="1"/>
  <c r="U59" i="1"/>
  <c r="W60" i="1" s="1"/>
  <c r="X60" i="1" s="1"/>
  <c r="U38" i="1"/>
  <c r="U92" i="1"/>
  <c r="U106" i="1"/>
  <c r="W106" i="1" s="1"/>
  <c r="X106" i="1" s="1"/>
  <c r="U80" i="1"/>
  <c r="U15" i="1"/>
  <c r="U47" i="1"/>
  <c r="U43" i="1"/>
  <c r="W28" i="1"/>
  <c r="W19" i="1"/>
  <c r="U10" i="1"/>
  <c r="U102" i="1"/>
  <c r="W101" i="1" s="1"/>
  <c r="U56" i="1"/>
  <c r="U39" i="1"/>
  <c r="U49" i="1"/>
  <c r="U4" i="1"/>
  <c r="U16" i="1"/>
  <c r="W42" i="1"/>
  <c r="X42" i="1" s="1"/>
  <c r="W82" i="1"/>
  <c r="X82" i="1" s="1"/>
  <c r="W20" i="1"/>
  <c r="W47" i="1"/>
  <c r="X47" i="1" s="1"/>
  <c r="U98" i="1"/>
  <c r="U71" i="1"/>
  <c r="U79" i="1"/>
  <c r="W79" i="1" s="1"/>
  <c r="X79" i="1" s="1"/>
  <c r="U85" i="1"/>
  <c r="U100" i="1"/>
  <c r="U23" i="1"/>
  <c r="U63" i="1"/>
  <c r="U75" i="1"/>
  <c r="W43" i="1"/>
  <c r="X43" i="1" s="1"/>
  <c r="W13" i="1"/>
  <c r="X13" i="1" s="1"/>
  <c r="W59" i="1"/>
  <c r="X59" i="1" s="1"/>
  <c r="W14" i="1"/>
  <c r="W29" i="1"/>
  <c r="W49" i="1"/>
  <c r="X49" i="1" s="1"/>
  <c r="Y47" i="1"/>
  <c r="W40" i="1"/>
  <c r="X40" i="1" s="1"/>
  <c r="W50" i="1"/>
  <c r="X50" i="1" s="1"/>
  <c r="Y60" i="1"/>
  <c r="U70" i="1"/>
  <c r="U95" i="1"/>
  <c r="W94" i="1" s="1"/>
  <c r="U5" i="1"/>
  <c r="W61" i="1"/>
  <c r="W9" i="1"/>
  <c r="W8" i="1"/>
  <c r="Y31" i="1"/>
  <c r="W52" i="1"/>
  <c r="U55" i="1"/>
  <c r="W45" i="1"/>
  <c r="W37" i="1"/>
  <c r="W39" i="1"/>
  <c r="X39" i="1" s="1"/>
  <c r="W46" i="1"/>
  <c r="X46" i="1" s="1"/>
  <c r="W44" i="1"/>
  <c r="Y42" i="1"/>
  <c r="U25" i="1"/>
  <c r="U103" i="1"/>
  <c r="U34" i="1"/>
  <c r="U69" i="1"/>
  <c r="U90" i="1"/>
  <c r="W66" i="1"/>
  <c r="W30" i="1"/>
  <c r="U86" i="1"/>
  <c r="P17" i="1"/>
  <c r="Y46" i="1" l="1"/>
  <c r="W107" i="1"/>
  <c r="W96" i="1"/>
  <c r="X94" i="1"/>
  <c r="Y94" i="1"/>
  <c r="X61" i="1"/>
  <c r="Y61" i="1"/>
  <c r="Y16" i="1"/>
  <c r="W18" i="1"/>
  <c r="W36" i="1"/>
  <c r="W35" i="1"/>
  <c r="W32" i="1"/>
  <c r="W34" i="1"/>
  <c r="X34" i="1" s="1"/>
  <c r="Y59" i="1"/>
  <c r="W78" i="1"/>
  <c r="W100" i="1"/>
  <c r="X100" i="1" s="1"/>
  <c r="W99" i="1"/>
  <c r="W98" i="1"/>
  <c r="X98" i="1" s="1"/>
  <c r="W6" i="1"/>
  <c r="Y13" i="1"/>
  <c r="Y79" i="1"/>
  <c r="W81" i="1"/>
  <c r="W80" i="1"/>
  <c r="W71" i="1"/>
  <c r="X71" i="1" s="1"/>
  <c r="W68" i="1"/>
  <c r="W70" i="1"/>
  <c r="X70" i="1" s="1"/>
  <c r="W67" i="1"/>
  <c r="X96" i="1"/>
  <c r="Y96" i="1"/>
  <c r="W88" i="1"/>
  <c r="W16" i="1"/>
  <c r="X16" i="1" s="1"/>
  <c r="W57" i="1"/>
  <c r="W56" i="1"/>
  <c r="X56" i="1" s="1"/>
  <c r="W55" i="1"/>
  <c r="X55" i="1" s="1"/>
  <c r="W54" i="1"/>
  <c r="W53" i="1"/>
  <c r="W7" i="1"/>
  <c r="W77" i="1"/>
  <c r="W76" i="1"/>
  <c r="W74" i="1"/>
  <c r="W75" i="1"/>
  <c r="X75" i="1" s="1"/>
  <c r="W84" i="1"/>
  <c r="Y40" i="1"/>
  <c r="W51" i="1"/>
  <c r="Y49" i="1"/>
  <c r="W15" i="1"/>
  <c r="X9" i="1"/>
  <c r="Y9" i="1"/>
  <c r="X19" i="1"/>
  <c r="Y19" i="1"/>
  <c r="X37" i="1"/>
  <c r="Y37" i="1"/>
  <c r="W85" i="1"/>
  <c r="X85" i="1" s="1"/>
  <c r="W65" i="1"/>
  <c r="W63" i="1"/>
  <c r="X63" i="1" s="1"/>
  <c r="W64" i="1"/>
  <c r="W3" i="1"/>
  <c r="X3" i="1" s="1"/>
  <c r="Y82" i="1"/>
  <c r="W41" i="1"/>
  <c r="Y39" i="1"/>
  <c r="W92" i="1"/>
  <c r="W90" i="1"/>
  <c r="X90" i="1" s="1"/>
  <c r="W91" i="1"/>
  <c r="X44" i="1"/>
  <c r="Y44" i="1"/>
  <c r="W73" i="1"/>
  <c r="X66" i="1"/>
  <c r="Y66" i="1"/>
  <c r="Y70" i="1"/>
  <c r="W72" i="1"/>
  <c r="W25" i="1"/>
  <c r="X25" i="1" s="1"/>
  <c r="Y23" i="1"/>
  <c r="W23" i="1"/>
  <c r="X23" i="1" s="1"/>
  <c r="W21" i="1"/>
  <c r="W24" i="1"/>
  <c r="W22" i="1"/>
  <c r="W4" i="1"/>
  <c r="X4" i="1" s="1"/>
  <c r="W58" i="1"/>
  <c r="Y56" i="1"/>
  <c r="X28" i="1"/>
  <c r="Y28" i="1"/>
  <c r="X45" i="1"/>
  <c r="Y45" i="1"/>
  <c r="X101" i="1"/>
  <c r="Y101" i="1"/>
  <c r="W105" i="1"/>
  <c r="Y25" i="1"/>
  <c r="W27" i="1"/>
  <c r="W93" i="1"/>
  <c r="W69" i="1"/>
  <c r="X69" i="1" s="1"/>
  <c r="W33" i="1"/>
  <c r="Y50" i="1"/>
  <c r="X8" i="1"/>
  <c r="Y8" i="1"/>
  <c r="W62" i="1"/>
  <c r="Y106" i="1"/>
  <c r="W102" i="1"/>
  <c r="X102" i="1" s="1"/>
  <c r="W5" i="1"/>
  <c r="X5" i="1" s="1"/>
  <c r="W17" i="1"/>
  <c r="Y102" i="1"/>
  <c r="W104" i="1"/>
  <c r="W103" i="1"/>
  <c r="X103" i="1" s="1"/>
  <c r="W38" i="1"/>
  <c r="X20" i="1"/>
  <c r="Y20" i="1"/>
  <c r="W89" i="1"/>
  <c r="X14" i="1"/>
  <c r="Y14" i="1"/>
  <c r="X30" i="1"/>
  <c r="Y30" i="1"/>
  <c r="W97" i="1"/>
  <c r="X107" i="1"/>
  <c r="Y107" i="1"/>
  <c r="W95" i="1"/>
  <c r="X95" i="1" s="1"/>
  <c r="Y43" i="1"/>
  <c r="X52" i="1"/>
  <c r="Y52" i="1"/>
  <c r="X29" i="1"/>
  <c r="Y29" i="1"/>
  <c r="Y85" i="1"/>
  <c r="W87" i="1"/>
  <c r="W86" i="1"/>
  <c r="X86" i="1" s="1"/>
  <c r="W26" i="1"/>
  <c r="W48" i="1"/>
  <c r="W12" i="1"/>
  <c r="Y10" i="1"/>
  <c r="W10" i="1"/>
  <c r="X10" i="1" s="1"/>
  <c r="W11" i="1"/>
  <c r="W83" i="1"/>
  <c r="Y34" i="1" l="1"/>
  <c r="Y98" i="1"/>
  <c r="X12" i="1"/>
  <c r="Y12" i="1"/>
  <c r="X36" i="1"/>
  <c r="Y36" i="1"/>
  <c r="X105" i="1"/>
  <c r="Y105" i="1"/>
  <c r="Y3" i="1"/>
  <c r="X84" i="1"/>
  <c r="Y84" i="1"/>
  <c r="Y53" i="1"/>
  <c r="X53" i="1"/>
  <c r="Y86" i="1"/>
  <c r="X80" i="1"/>
  <c r="Y80" i="1"/>
  <c r="X26" i="1"/>
  <c r="Y26" i="1"/>
  <c r="Y103" i="1"/>
  <c r="X58" i="1"/>
  <c r="Y58" i="1"/>
  <c r="X72" i="1"/>
  <c r="Y72" i="1"/>
  <c r="X91" i="1"/>
  <c r="Y91" i="1"/>
  <c r="X64" i="1"/>
  <c r="Y64" i="1"/>
  <c r="X54" i="1"/>
  <c r="Y54" i="1"/>
  <c r="X81" i="1"/>
  <c r="Y81" i="1"/>
  <c r="X18" i="1"/>
  <c r="Y18" i="1"/>
  <c r="X62" i="1"/>
  <c r="Y62" i="1"/>
  <c r="X7" i="1"/>
  <c r="Y7" i="1"/>
  <c r="X48" i="1"/>
  <c r="Y48" i="1"/>
  <c r="X17" i="1"/>
  <c r="Y17" i="1"/>
  <c r="X87" i="1"/>
  <c r="Y87" i="1"/>
  <c r="X89" i="1"/>
  <c r="Y89" i="1"/>
  <c r="X33" i="1"/>
  <c r="Y33" i="1"/>
  <c r="X22" i="1"/>
  <c r="Y22" i="1"/>
  <c r="X92" i="1"/>
  <c r="Y92" i="1"/>
  <c r="X65" i="1"/>
  <c r="Y65" i="1"/>
  <c r="X76" i="1"/>
  <c r="Y76" i="1"/>
  <c r="X67" i="1"/>
  <c r="Y67" i="1"/>
  <c r="X88" i="1"/>
  <c r="Y88" i="1"/>
  <c r="X74" i="1"/>
  <c r="Y74" i="1"/>
  <c r="X78" i="1"/>
  <c r="Y78" i="1"/>
  <c r="X11" i="1"/>
  <c r="Y11" i="1"/>
  <c r="Y90" i="1"/>
  <c r="Y63" i="1"/>
  <c r="X15" i="1"/>
  <c r="Y15" i="1"/>
  <c r="Y75" i="1"/>
  <c r="Y55" i="1"/>
  <c r="Y4" i="1"/>
  <c r="X99" i="1"/>
  <c r="Y99" i="1"/>
  <c r="X83" i="1"/>
  <c r="Y83" i="1"/>
  <c r="X24" i="1"/>
  <c r="Y24" i="1"/>
  <c r="X97" i="1"/>
  <c r="Y97" i="1"/>
  <c r="Y100" i="1"/>
  <c r="X93" i="1"/>
  <c r="Y93" i="1"/>
  <c r="X21" i="1"/>
  <c r="Y21" i="1"/>
  <c r="X73" i="1"/>
  <c r="Y73" i="1"/>
  <c r="X77" i="1"/>
  <c r="Y77" i="1"/>
  <c r="X57" i="1"/>
  <c r="Y57" i="1"/>
  <c r="X68" i="1"/>
  <c r="Y68" i="1"/>
  <c r="X6" i="1"/>
  <c r="Y6" i="1"/>
  <c r="X32" i="1"/>
  <c r="Y32" i="1"/>
  <c r="X104" i="1"/>
  <c r="Y104" i="1"/>
  <c r="Y95" i="1"/>
  <c r="X38" i="1"/>
  <c r="Y38" i="1"/>
  <c r="X27" i="1"/>
  <c r="Y27" i="1"/>
  <c r="Y71" i="1"/>
  <c r="X41" i="1"/>
  <c r="Y41" i="1"/>
  <c r="X51" i="1"/>
  <c r="Y51" i="1"/>
  <c r="Y5" i="1"/>
  <c r="Y69" i="1"/>
  <c r="X35" i="1"/>
  <c r="Y35" i="1"/>
</calcChain>
</file>

<file path=xl/sharedStrings.xml><?xml version="1.0" encoding="utf-8"?>
<sst xmlns="http://schemas.openxmlformats.org/spreadsheetml/2006/main" count="343" uniqueCount="132">
  <si>
    <t>REGIONID</t>
  </si>
  <si>
    <t>PRODUCTGROUP</t>
  </si>
  <si>
    <t>YEARWEEK</t>
  </si>
  <si>
    <t>QTY (실제판매량)</t>
    <phoneticPr fontId="18" type="noConversion"/>
  </si>
  <si>
    <t>A01</t>
  </si>
  <si>
    <t>ST0001</t>
  </si>
  <si>
    <t>행 레이블</t>
  </si>
  <si>
    <t>평균 : 계절성 지수 산출 #1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</si>
  <si>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</si>
  <si>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</si>
  <si>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</si>
  <si>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</si>
  <si>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</si>
  <si>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</si>
  <si>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</si>
  <si>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</si>
  <si>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</si>
  <si>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</si>
  <si>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</si>
  <si>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</si>
  <si>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</si>
  <si>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</si>
  <si>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</si>
  <si>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</si>
  <si>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</si>
  <si>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</si>
  <si>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</si>
  <si>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</si>
  <si>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</si>
  <si>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</si>
  <si>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</si>
  <si>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</si>
  <si>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</si>
  <si>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</si>
  <si>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</si>
  <si>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</si>
  <si>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</si>
  <si>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</si>
  <si>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</si>
  <si>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</si>
  <si>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</si>
  <si>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</si>
  <si>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</si>
  <si>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</si>
  <si>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</si>
  <si>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</si>
  <si>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</si>
  <si>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</si>
  <si>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</si>
  <si>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</si>
  <si>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</si>
  <si>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</si>
  <si>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</si>
  <si>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</si>
  <si>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</si>
  <si>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</si>
  <si>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</si>
  <si>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</si>
  <si>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</si>
  <si>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</si>
  <si>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</si>
  <si>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(비어 있음)</t>
  </si>
  <si>
    <t>총합계</t>
  </si>
  <si>
    <t>MA</t>
    <phoneticPr fontId="18" type="noConversion"/>
  </si>
  <si>
    <t>scope5</t>
    <phoneticPr fontId="18" type="noConversion"/>
  </si>
  <si>
    <t>gap</t>
    <phoneticPr fontId="18" type="noConversion"/>
  </si>
  <si>
    <t>sumGap</t>
    <phoneticPr fontId="18" type="noConversion"/>
  </si>
  <si>
    <t>pow^2</t>
    <phoneticPr fontId="18" type="noConversion"/>
  </si>
  <si>
    <t>devide</t>
    <phoneticPr fontId="18" type="noConversion"/>
  </si>
  <si>
    <t>sqrt</t>
    <phoneticPr fontId="18" type="noConversion"/>
  </si>
  <si>
    <t>center</t>
    <phoneticPr fontId="18" type="noConversion"/>
  </si>
  <si>
    <t>coount</t>
    <phoneticPr fontId="18" type="noConversion"/>
  </si>
  <si>
    <t>totalMA</t>
    <phoneticPr fontId="18" type="noConversion"/>
  </si>
  <si>
    <t>MA.sliding(5)</t>
    <phoneticPr fontId="18" type="noConversion"/>
  </si>
  <si>
    <t>stdDev</t>
    <phoneticPr fontId="18" type="noConversion"/>
  </si>
  <si>
    <t>blank</t>
    <phoneticPr fontId="18" type="noConversion"/>
  </si>
  <si>
    <t>qunatitiy</t>
    <phoneticPr fontId="18" type="noConversion"/>
  </si>
  <si>
    <t xml:space="preserve"> </t>
    <phoneticPr fontId="18" type="noConversion"/>
  </si>
  <si>
    <t>A01</t>
    <phoneticPr fontId="18" type="noConversion"/>
  </si>
  <si>
    <t>단순계절성지수</t>
    <phoneticPr fontId="18" type="noConversion"/>
  </si>
  <si>
    <t>실제판매량/평균판매량</t>
    <phoneticPr fontId="18" type="noConversion"/>
  </si>
  <si>
    <t>2년치</t>
    <phoneticPr fontId="18" type="noConversion"/>
  </si>
  <si>
    <t>201501 201601</t>
    <phoneticPr fontId="18" type="noConversion"/>
  </si>
  <si>
    <t>…</t>
    <phoneticPr fontId="18" type="noConversion"/>
  </si>
  <si>
    <t>201501 201601 주차평균</t>
    <phoneticPr fontId="18" type="noConversion"/>
  </si>
  <si>
    <t>201502 201602 주차평균</t>
    <phoneticPr fontId="18" type="noConversion"/>
  </si>
  <si>
    <t>ㅡ</t>
    <phoneticPr fontId="18" type="noConversion"/>
  </si>
  <si>
    <t>미래1주차</t>
    <phoneticPr fontId="18" type="noConversion"/>
  </si>
  <si>
    <t>제품평균판매량</t>
    <phoneticPr fontId="18" type="noConversion"/>
  </si>
  <si>
    <t>평균판매지수*미래주차의 계절성 지수/최근 4주차의 계절성지수</t>
  </si>
  <si>
    <t>미래예측</t>
    <phoneticPr fontId="18" type="noConversion"/>
  </si>
  <si>
    <t>평균계절성지수</t>
    <phoneticPr fontId="18" type="noConversion"/>
  </si>
  <si>
    <t>최근 한달간의 평균판매량</t>
    <phoneticPr fontId="18" type="noConversion"/>
  </si>
  <si>
    <t>판매량</t>
    <phoneticPr fontId="18" type="noConversion"/>
  </si>
  <si>
    <t>계절성지수</t>
    <phoneticPr fontId="18" type="noConversion"/>
  </si>
  <si>
    <t>현재시점</t>
    <phoneticPr fontId="18" type="noConversion"/>
  </si>
  <si>
    <t>미래</t>
    <phoneticPr fontId="18" type="noConversion"/>
  </si>
  <si>
    <t>평균판매지수</t>
    <phoneticPr fontId="18" type="noConversion"/>
  </si>
  <si>
    <t>연도별 평균판매량</t>
    <phoneticPr fontId="18" type="noConversion"/>
  </si>
  <si>
    <t>A상품</t>
    <phoneticPr fontId="18" type="noConversion"/>
  </si>
  <si>
    <t>Seasonality 계절성 지수 = 주차별 효과계절성 지수 1년치의 패턴을 3년의 주기적으로 일어나는 패턴</t>
    <phoneticPr fontId="18" type="noConversion"/>
  </si>
  <si>
    <t>대표</t>
    <phoneticPr fontId="18" type="noConversion"/>
  </si>
  <si>
    <t>기울기 = 완만하거나 가파른 정도에 따라 가중치기준을 달리둔다(평균 / 가중치)</t>
    <phoneticPr fontId="18" type="noConversion"/>
  </si>
  <si>
    <t>기울기는 판매량으로 확인하는지?</t>
    <phoneticPr fontId="18" type="noConversion"/>
  </si>
  <si>
    <t>현장에서는 가중치의 기준을 어떻게 정하는지?</t>
    <phoneticPr fontId="18" type="noConversion"/>
  </si>
  <si>
    <t>이동평균은 한달이라 쳤을 떄 기준값을 기준으로 좌우로 날개 2개씩 펼친 평균</t>
    <phoneticPr fontId="18" type="noConversion"/>
  </si>
  <si>
    <t>구간5</t>
    <phoneticPr fontId="18" type="noConversion"/>
  </si>
  <si>
    <t>계절성 지수</t>
    <phoneticPr fontId="18" type="noConversion"/>
  </si>
  <si>
    <t>이동평균(13)</t>
    <phoneticPr fontId="18" type="noConversion"/>
  </si>
  <si>
    <t>변동률(5)</t>
    <phoneticPr fontId="18" type="noConversion"/>
  </si>
  <si>
    <t>상한선(UPPER_BAND)</t>
    <phoneticPr fontId="18" type="noConversion"/>
  </si>
  <si>
    <t>하한선(LOWER_BAND)</t>
    <phoneticPr fontId="18" type="noConversion"/>
  </si>
  <si>
    <t>실제거래량 + 변동률</t>
    <phoneticPr fontId="18" type="noConversion"/>
  </si>
  <si>
    <t>실제판매량 -변동률</t>
    <phoneticPr fontId="18" type="noConversion"/>
  </si>
  <si>
    <t>데이터정제</t>
    <phoneticPr fontId="18" type="noConversion"/>
  </si>
  <si>
    <t>스무딩2(5)</t>
    <phoneticPr fontId="18" type="noConversion"/>
  </si>
  <si>
    <t>비정제</t>
    <phoneticPr fontId="18" type="noConversion"/>
  </si>
  <si>
    <t>정제된데이터</t>
    <phoneticPr fontId="18" type="noConversion"/>
  </si>
  <si>
    <t>안정적인시장</t>
    <phoneticPr fontId="18" type="noConversion"/>
  </si>
  <si>
    <t>비안정적시장</t>
    <phoneticPr fontId="18" type="noConversion"/>
  </si>
  <si>
    <t>스무딩1(5)</t>
    <phoneticPr fontId="18" type="noConversion"/>
  </si>
  <si>
    <t>연동데이터 정의서</t>
    <phoneticPr fontId="18" type="noConversion"/>
  </si>
  <si>
    <t>검증로직</t>
    <phoneticPr fontId="18" type="noConversion"/>
  </si>
  <si>
    <t>IF-001</t>
    <phoneticPr fontId="18" type="noConversion"/>
  </si>
  <si>
    <t>날씨데이터</t>
    <phoneticPr fontId="18" type="noConversion"/>
  </si>
  <si>
    <t>날짜 통일 주단위로 날짜형식####_##_##</t>
    <phoneticPr fontId="18" type="noConversion"/>
  </si>
  <si>
    <t>IF-002</t>
  </si>
  <si>
    <t>IF-003</t>
  </si>
  <si>
    <t>홀리데이데이터</t>
    <phoneticPr fontId="18" type="noConversion"/>
  </si>
  <si>
    <t>할인데이터</t>
    <phoneticPr fontId="18" type="noConversion"/>
  </si>
  <si>
    <t>할인정보 &gt; 가격정보 이상치 정제</t>
    <phoneticPr fontId="18" type="noConversion"/>
  </si>
  <si>
    <t>이동평균(MA 5)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</si>
</sst>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3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[계절성 지수산출로직_수정 - 2023.xlsx]판매추세량!피벗 테이블7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판매추세량!$B$3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판매추세량!$A$4:$A$58</c:f>
              <c:strCache>
                <c:ptCount val="5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(비어 있음)</c:v>
                </c:pt>
              </c:strCache>
            </c:strRef>
          </c:cat>
          <c:val>
            <c:numRef>
              <c:f>판매추세량!$B$4:$B$58</c:f>
              <c:numCache>
                <c:formatCode>General</c:formatCode>
                <c:ptCount val="54"/>
                <c:pt idx="0">
                  <c:v>0.94247938522729657</c:v>
                </c:pt>
                <c:pt idx="1">
                  <c:v>0.816467021075866</c:v>
                </c:pt>
                <c:pt idx="2">
                  <c:v>0.76939624900355053</c:v>
                </c:pt>
                <c:pt idx="3">
                  <c:v>0.84112932706556887</c:v>
                </c:pt>
                <c:pt idx="4">
                  <c:v>0.90705710887964974</c:v>
                </c:pt>
                <c:pt idx="5">
                  <c:v>1.1289683001306487</c:v>
                </c:pt>
                <c:pt idx="6">
                  <c:v>1.1042646025791358</c:v>
                </c:pt>
                <c:pt idx="7">
                  <c:v>0.97423447821444231</c:v>
                </c:pt>
                <c:pt idx="8">
                  <c:v>0.93842984988235156</c:v>
                </c:pt>
                <c:pt idx="9">
                  <c:v>1.245605662359667</c:v>
                </c:pt>
                <c:pt idx="10">
                  <c:v>1.1084991478325106</c:v>
                </c:pt>
                <c:pt idx="11">
                  <c:v>0.93140890392760212</c:v>
                </c:pt>
                <c:pt idx="12">
                  <c:v>0.96681655856169446</c:v>
                </c:pt>
                <c:pt idx="13">
                  <c:v>0.83309501932927277</c:v>
                </c:pt>
                <c:pt idx="14">
                  <c:v>1.1079899224466572</c:v>
                </c:pt>
                <c:pt idx="15">
                  <c:v>1.0570783104624981</c:v>
                </c:pt>
                <c:pt idx="16">
                  <c:v>1.0220265925709502</c:v>
                </c:pt>
                <c:pt idx="17">
                  <c:v>1.0122554589028232</c:v>
                </c:pt>
                <c:pt idx="18">
                  <c:v>1.0091833746183054</c:v>
                </c:pt>
                <c:pt idx="19">
                  <c:v>0.97729089368081801</c:v>
                </c:pt>
                <c:pt idx="20">
                  <c:v>0.97197426517356478</c:v>
                </c:pt>
                <c:pt idx="21">
                  <c:v>1.0215229052331565</c:v>
                </c:pt>
                <c:pt idx="22">
                  <c:v>0.99129440766017296</c:v>
                </c:pt>
                <c:pt idx="23">
                  <c:v>0.97317602215726717</c:v>
                </c:pt>
                <c:pt idx="24">
                  <c:v>1.0050829334069418</c:v>
                </c:pt>
                <c:pt idx="25">
                  <c:v>1.0275876516478393</c:v>
                </c:pt>
                <c:pt idx="26">
                  <c:v>0.98549616295532871</c:v>
                </c:pt>
                <c:pt idx="27">
                  <c:v>1.0108465168559628</c:v>
                </c:pt>
                <c:pt idx="28">
                  <c:v>0.99664681622868678</c:v>
                </c:pt>
                <c:pt idx="29">
                  <c:v>0.99481287967955789</c:v>
                </c:pt>
                <c:pt idx="30">
                  <c:v>1.0319537247125361</c:v>
                </c:pt>
                <c:pt idx="31">
                  <c:v>0.99386833363943849</c:v>
                </c:pt>
                <c:pt idx="32">
                  <c:v>0.97606560249098906</c:v>
                </c:pt>
                <c:pt idx="33">
                  <c:v>1.0733457802362281</c:v>
                </c:pt>
                <c:pt idx="34">
                  <c:v>1.0837302500358756</c:v>
                </c:pt>
                <c:pt idx="35">
                  <c:v>1.0613440080660568</c:v>
                </c:pt>
                <c:pt idx="36">
                  <c:v>0.99571833921584751</c:v>
                </c:pt>
                <c:pt idx="37">
                  <c:v>1.1975422395190733</c:v>
                </c:pt>
                <c:pt idx="38">
                  <c:v>0.97795999979103865</c:v>
                </c:pt>
                <c:pt idx="39">
                  <c:v>0.95050047600627541</c:v>
                </c:pt>
                <c:pt idx="40">
                  <c:v>0.97640714754486124</c:v>
                </c:pt>
                <c:pt idx="41">
                  <c:v>0.93131286871768015</c:v>
                </c:pt>
                <c:pt idx="42">
                  <c:v>0.83750085312533784</c:v>
                </c:pt>
                <c:pt idx="43">
                  <c:v>0.85935680011674553</c:v>
                </c:pt>
                <c:pt idx="44">
                  <c:v>0.83373617368811925</c:v>
                </c:pt>
                <c:pt idx="45">
                  <c:v>0.86236475837326254</c:v>
                </c:pt>
                <c:pt idx="46">
                  <c:v>1.1410291071356264</c:v>
                </c:pt>
                <c:pt idx="47">
                  <c:v>1.2981659289113179</c:v>
                </c:pt>
                <c:pt idx="48">
                  <c:v>1.0207259376744027</c:v>
                </c:pt>
                <c:pt idx="49">
                  <c:v>0.97889044915839896</c:v>
                </c:pt>
                <c:pt idx="50">
                  <c:v>1.2902513165652021</c:v>
                </c:pt>
                <c:pt idx="51">
                  <c:v>1.2757624908889902</c:v>
                </c:pt>
                <c:pt idx="52">
                  <c:v>0.99986868499525572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E-4C6E-8E46-615CD8DE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54088"/>
        <c:axId val="710359664"/>
      </c:lineChart>
      <c:catAx>
        <c:axId val="7103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359664"/>
        <c:crosses val="autoZero"/>
        <c:auto val="1"/>
        <c:lblAlgn val="ctr"/>
        <c:lblOffset val="100"/>
        <c:noMultiLvlLbl val="0"/>
      </c:catAx>
      <c:valAx>
        <c:axId val="710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3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232410</xdr:colOff>
      <xdr:row>41</xdr:row>
      <xdr:rowOff>213360</xdr:rowOff>
    </xdr:from>
    <xdr:to>
      <xdr:col>14</xdr:col>
      <xdr:colOff>114300</xdr:colOff>
      <xdr:row>54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3FC00F-C2C0-400B-8370-94C9D581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k2" refreshedDate="43171.540121412036" createdVersion="6" refreshedVersion="6" minRefreshableVersion="3" recordCount="106" xr:uid="{00000000-000A-0000-FFFF-FFFF00000000}">
  <cacheSource type="worksheet">
    <worksheetSource ref="M1:N1048576" sheet="엑셀 하던거 이동평균 - 복사본"/>
  </cacheSource>
  <cacheFields count="2">
    <cacheField name="주차정보" numFmtId="0">
      <sharedItems containsBlank="1" count="54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m/>
      </sharedItems>
    </cacheField>
    <cacheField name="계절성 지수 산출 #1" numFmtId="0">
      <sharedItems containsString="0" containsBlank="1" containsNumber="1" minValue="0.71360984767476032" maxValue="1.57143567039802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1.0138242539231004"/>
  </r>
  <r>
    <x v="1"/>
    <n v="0.86246291337103376"/>
  </r>
  <r>
    <x v="2"/>
    <n v="0.82518265033234073"/>
  </r>
  <r>
    <x v="3"/>
    <n v="0.89629534681472611"/>
  </r>
  <r>
    <x v="4"/>
    <n v="0.93613236399905009"/>
  </r>
  <r>
    <x v="5"/>
    <n v="1.0996759074585252"/>
  </r>
  <r>
    <x v="6"/>
    <n v="1.1728496780091082"/>
  </r>
  <r>
    <x v="7"/>
    <n v="1.0769626317544843"/>
  </r>
  <r>
    <x v="8"/>
    <n v="1.0602785335137719"/>
  </r>
  <r>
    <x v="9"/>
    <n v="0.93423709812665945"/>
  </r>
  <r>
    <x v="10"/>
    <n v="0.93666418852201827"/>
  </r>
  <r>
    <x v="11"/>
    <n v="0.8584851678962736"/>
  </r>
  <r>
    <x v="12"/>
    <n v="0.80423668578598617"/>
  </r>
  <r>
    <x v="13"/>
    <n v="0.71636211033798225"/>
  </r>
  <r>
    <x v="14"/>
    <n v="1.3317966778569572"/>
  </r>
  <r>
    <x v="15"/>
    <n v="1.2391841991628192"/>
  </r>
  <r>
    <x v="16"/>
    <n v="1.1117566676136359"/>
  </r>
  <r>
    <x v="17"/>
    <n v="1.0591136106705714"/>
  </r>
  <r>
    <x v="18"/>
    <n v="1.0679830019390164"/>
  </r>
  <r>
    <x v="19"/>
    <n v="1.0108050817699465"/>
  </r>
  <r>
    <x v="20"/>
    <n v="0.97793878802278977"/>
  </r>
  <r>
    <x v="21"/>
    <n v="0.96048135001208601"/>
  </r>
  <r>
    <x v="22"/>
    <n v="0.98035640034650062"/>
  </r>
  <r>
    <x v="23"/>
    <n v="0.95628602938911633"/>
  </r>
  <r>
    <x v="24"/>
    <n v="1.0089311908485208"/>
  </r>
  <r>
    <x v="25"/>
    <n v="0.95491212222418775"/>
  </r>
  <r>
    <x v="26"/>
    <n v="0.96901232542705817"/>
  </r>
  <r>
    <x v="27"/>
    <n v="0.93960912829578214"/>
  </r>
  <r>
    <x v="28"/>
    <n v="0.97467447370840332"/>
  </r>
  <r>
    <x v="29"/>
    <n v="0.9877496561824034"/>
  </r>
  <r>
    <x v="30"/>
    <n v="1.007578510215831"/>
  </r>
  <r>
    <x v="31"/>
    <n v="0.99633028490458719"/>
  </r>
  <r>
    <x v="32"/>
    <n v="0.98466343848929816"/>
  </r>
  <r>
    <x v="33"/>
    <n v="1.2145269302763861"/>
  </r>
  <r>
    <x v="34"/>
    <n v="1.1882284078872116"/>
  </r>
  <r>
    <x v="35"/>
    <n v="1.1774899342419778"/>
  </r>
  <r>
    <x v="36"/>
    <n v="1.0267566221543354"/>
  </r>
  <r>
    <x v="37"/>
    <n v="0.99892735784847009"/>
  </r>
  <r>
    <x v="38"/>
    <n v="0.92583170609408394"/>
  </r>
  <r>
    <x v="39"/>
    <n v="0.94621568304302206"/>
  </r>
  <r>
    <x v="40"/>
    <n v="0.9153583213678963"/>
  </r>
  <r>
    <x v="41"/>
    <n v="0.93857763159790442"/>
  </r>
  <r>
    <x v="42"/>
    <n v="0.92176262724781577"/>
  </r>
  <r>
    <x v="43"/>
    <n v="0.89949700069808913"/>
  </r>
  <r>
    <x v="44"/>
    <n v="0.88312581759277242"/>
  </r>
  <r>
    <x v="45"/>
    <n v="0.89391681240005649"/>
  </r>
  <r>
    <x v="46"/>
    <n v="0.92119816768481622"/>
  </r>
  <r>
    <x v="47"/>
    <n v="1.463728528469165"/>
  </r>
  <r>
    <x v="48"/>
    <n v="1.0977733264397938"/>
  </r>
  <r>
    <x v="49"/>
    <n v="0.98246999642173016"/>
  </r>
  <r>
    <x v="50"/>
    <n v="1.1309816378538946"/>
  </r>
  <r>
    <x v="51"/>
    <n v="1.5714356703980283"/>
  </r>
  <r>
    <x v="52"/>
    <n v="0.99986868499525572"/>
  </r>
  <r>
    <x v="0"/>
    <n v="0.87113451653149265"/>
  </r>
  <r>
    <x v="1"/>
    <n v="0.77047112878069823"/>
  </r>
  <r>
    <x v="2"/>
    <n v="0.71360984767476032"/>
  </r>
  <r>
    <x v="3"/>
    <n v="0.78596330731641162"/>
  </r>
  <r>
    <x v="4"/>
    <n v="0.8779818537602494"/>
  </r>
  <r>
    <x v="5"/>
    <n v="1.1582606928027721"/>
  </r>
  <r>
    <x v="6"/>
    <n v="1.0356795271491634"/>
  </r>
  <r>
    <x v="7"/>
    <n v="0.87150632467440048"/>
  </r>
  <r>
    <x v="8"/>
    <n v="0.81658116625093113"/>
  </r>
  <r>
    <x v="9"/>
    <n v="1.5569742265926747"/>
  </r>
  <r>
    <x v="10"/>
    <n v="1.280334107143003"/>
  </r>
  <r>
    <x v="11"/>
    <n v="1.0043326399589305"/>
  </r>
  <r>
    <x v="12"/>
    <n v="1.1293964313374028"/>
  </r>
  <r>
    <x v="13"/>
    <n v="0.94982792832056329"/>
  </r>
  <r>
    <x v="14"/>
    <n v="0.88418316703635713"/>
  </r>
  <r>
    <x v="15"/>
    <n v="0.87497242176217704"/>
  </r>
  <r>
    <x v="16"/>
    <n v="0.93229651752826459"/>
  </r>
  <r>
    <x v="17"/>
    <n v="0.96539730713507488"/>
  </r>
  <r>
    <x v="18"/>
    <n v="0.95038374729759456"/>
  </r>
  <r>
    <x v="19"/>
    <n v="0.94377670559168958"/>
  </r>
  <r>
    <x v="20"/>
    <n v="0.96600974232433978"/>
  </r>
  <r>
    <x v="21"/>
    <n v="1.0825644604542268"/>
  </r>
  <r>
    <x v="22"/>
    <n v="1.0022324149738453"/>
  </r>
  <r>
    <x v="23"/>
    <n v="0.99006601492541813"/>
  </r>
  <r>
    <x v="24"/>
    <n v="1.0012346759653628"/>
  </r>
  <r>
    <x v="25"/>
    <n v="1.1002631810714907"/>
  </r>
  <r>
    <x v="26"/>
    <n v="1.0019800004835993"/>
  </r>
  <r>
    <x v="27"/>
    <n v="1.0820839054161435"/>
  </r>
  <r>
    <x v="28"/>
    <n v="1.0186191587489701"/>
  </r>
  <r>
    <x v="29"/>
    <n v="1.0018761031767123"/>
  </r>
  <r>
    <x v="30"/>
    <n v="1.0563289392092412"/>
  </r>
  <r>
    <x v="31"/>
    <n v="0.99140638237428991"/>
  </r>
  <r>
    <x v="32"/>
    <n v="0.96746776649267996"/>
  </r>
  <r>
    <x v="33"/>
    <n v="0.9321646301960701"/>
  </r>
  <r>
    <x v="34"/>
    <n v="0.97923209218453944"/>
  </r>
  <r>
    <x v="35"/>
    <n v="0.94519808189013588"/>
  </r>
  <r>
    <x v="36"/>
    <n v="0.96468005627735964"/>
  </r>
  <r>
    <x v="37"/>
    <n v="1.3961571211896764"/>
  </r>
  <r>
    <x v="38"/>
    <n v="1.0300882934879934"/>
  </r>
  <r>
    <x v="39"/>
    <n v="0.95478526896952864"/>
  </r>
  <r>
    <x v="40"/>
    <n v="1.0374559737218263"/>
  </r>
  <r>
    <x v="41"/>
    <n v="0.92404810583745589"/>
  </r>
  <r>
    <x v="42"/>
    <n v="0.7532390790028598"/>
  </r>
  <r>
    <x v="43"/>
    <n v="0.81921659953540205"/>
  </r>
  <r>
    <x v="44"/>
    <n v="0.7843465297834662"/>
  </r>
  <r>
    <x v="45"/>
    <n v="0.8308127043464687"/>
  </r>
  <r>
    <x v="46"/>
    <n v="1.3608600465864367"/>
  </r>
  <r>
    <x v="47"/>
    <n v="1.1326033293534707"/>
  </r>
  <r>
    <x v="48"/>
    <n v="0.94367854890901137"/>
  </r>
  <r>
    <x v="49"/>
    <n v="0.97531090189506775"/>
  </r>
  <r>
    <x v="50"/>
    <n v="1.4495209952765093"/>
  </r>
  <r>
    <x v="51"/>
    <n v="0.98008931137995214"/>
  </r>
  <r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7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58" firstHeaderRow="1" firstDataRow="1" firstDataCol="1"/>
  <pivotFields count="2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평균 : 계절성 지수 산출 #1" fld="1" subtotal="average" baseField="0" baseItem="4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7"/>
  <sheetViews>
    <sheetView tabSelected="1" zoomScale="115" zoomScaleNormal="115" workbookViewId="0">
      <pane xSplit="4" ySplit="2" topLeftCell="P3" activePane="bottomRight" state="frozen"/>
      <selection pane="topRight" activeCell="E1" sqref="E1"/>
      <selection pane="bottomLeft" activeCell="A2" sqref="A2"/>
      <selection pane="bottomRight" activeCell="T7" sqref="T7"/>
    </sheetView>
  </sheetViews>
  <sheetFormatPr defaultRowHeight="16.5" x14ac:dyDescent="0.3"/>
  <cols>
    <col min="1" max="1" width="15.125" bestFit="1" customWidth="1"/>
    <col min="2" max="2" width="16.25" bestFit="1" customWidth="1"/>
    <col min="3" max="3" width="10.25" bestFit="1" customWidth="1"/>
    <col min="4" max="4" width="17.5" bestFit="1" customWidth="1"/>
    <col min="5" max="5" width="15.375" customWidth="1"/>
    <col min="6" max="7" width="18.125" customWidth="1"/>
    <col min="8" max="8" width="22.25" customWidth="1"/>
    <col min="9" max="9" width="14.625" customWidth="1"/>
    <col min="10" max="10" width="12.75" bestFit="1" customWidth="1"/>
    <col min="11" max="11" width="75" bestFit="1" customWidth="1"/>
    <col min="12" max="12" width="60.25" bestFit="1" customWidth="1"/>
    <col min="13" max="16" width="12.75" bestFit="1" customWidth="1"/>
    <col min="17" max="17" width="11.375" customWidth="1"/>
    <col min="19" max="19" width="21.875" bestFit="1" customWidth="1"/>
    <col min="20" max="20" width="22.75" bestFit="1" customWidth="1"/>
    <col min="21" max="21" width="11.25" bestFit="1" customWidth="1"/>
    <col min="23" max="25" width="13" bestFit="1" customWidth="1"/>
  </cols>
  <sheetData>
    <row r="1" spans="1:30" x14ac:dyDescent="0.3">
      <c r="G1" t="s">
        <v>106</v>
      </c>
      <c r="H1" t="s">
        <v>80</v>
      </c>
      <c r="I1" t="s">
        <v>82</v>
      </c>
      <c r="J1" s="11" t="s">
        <v>86</v>
      </c>
      <c r="K1" s="11"/>
      <c r="L1" s="11"/>
      <c r="S1" s="1" t="s">
        <v>112</v>
      </c>
      <c r="T1" s="1" t="s">
        <v>113</v>
      </c>
      <c r="V1" t="s">
        <v>116</v>
      </c>
      <c r="W1" t="s">
        <v>117</v>
      </c>
      <c r="X1" t="s">
        <v>118</v>
      </c>
      <c r="Y1" t="s">
        <v>119</v>
      </c>
    </row>
    <row r="2" spans="1:30" x14ac:dyDescent="0.3">
      <c r="A2" s="5" t="s">
        <v>0</v>
      </c>
      <c r="B2" s="5" t="s">
        <v>1</v>
      </c>
      <c r="C2" s="5" t="s">
        <v>2</v>
      </c>
      <c r="D2" s="4" t="s">
        <v>3</v>
      </c>
      <c r="E2" s="5" t="s">
        <v>88</v>
      </c>
      <c r="F2" s="5" t="s">
        <v>98</v>
      </c>
      <c r="G2" s="5" t="s">
        <v>131</v>
      </c>
      <c r="H2" s="5" t="s">
        <v>79</v>
      </c>
      <c r="I2" s="5" t="s">
        <v>81</v>
      </c>
      <c r="Q2" s="5" t="s">
        <v>108</v>
      </c>
      <c r="R2" s="5" t="s">
        <v>109</v>
      </c>
      <c r="S2" s="5" t="s">
        <v>110</v>
      </c>
      <c r="T2" s="5" t="s">
        <v>111</v>
      </c>
      <c r="U2" s="5" t="s">
        <v>114</v>
      </c>
      <c r="V2" s="5" t="s">
        <v>120</v>
      </c>
      <c r="W2" s="5" t="s">
        <v>115</v>
      </c>
      <c r="X2" s="5" t="s">
        <v>107</v>
      </c>
      <c r="Y2" s="5" t="s">
        <v>94</v>
      </c>
    </row>
    <row r="3" spans="1:30" ht="15.75" customHeight="1" x14ac:dyDescent="0.3">
      <c r="A3" s="1" t="s">
        <v>78</v>
      </c>
      <c r="B3" s="1" t="s">
        <v>5</v>
      </c>
      <c r="C3" s="1">
        <v>201501</v>
      </c>
      <c r="D3" s="1">
        <v>513598</v>
      </c>
      <c r="E3">
        <f>AVERAGE($D$3:$D$107)</f>
        <v>707200.60952380951</v>
      </c>
      <c r="F3">
        <f>AVERAGE($D$3:$D$55)</f>
        <v>653210.54716981133</v>
      </c>
      <c r="G3">
        <f>AVERAGE($D$3:D5)</f>
        <v>457379.66666666669</v>
      </c>
      <c r="H3">
        <f>D3/E3</f>
        <v>0.7262408899022712</v>
      </c>
      <c r="I3">
        <v>1</v>
      </c>
      <c r="J3">
        <f>AVERAGE(H3,H56)</f>
        <v>0.82355768951071795</v>
      </c>
      <c r="K3" t="s">
        <v>84</v>
      </c>
      <c r="Q3">
        <f>AVERAGE($D$3:D9)</f>
        <v>500536.42857142858</v>
      </c>
      <c r="R3">
        <f>_xlfn.STDEV.S($Q$3:Q5)</f>
        <v>7818.3281671908617</v>
      </c>
      <c r="S3">
        <f>D3+R3</f>
        <v>521416.32816719083</v>
      </c>
      <c r="T3">
        <f>D3-R3</f>
        <v>505779.67183280917</v>
      </c>
      <c r="U3">
        <f>IF(D3&gt;S3,S3,IF(D3&lt;T3,T3,D3))</f>
        <v>513598</v>
      </c>
      <c r="V3">
        <f>AVERAGE($D$3:D5)</f>
        <v>457379.66666666669</v>
      </c>
      <c r="W3">
        <f>AVERAGE($U$3:U5)</f>
        <v>457379.66666666669</v>
      </c>
      <c r="X3">
        <f>W3/D3</f>
        <v>0.89054020199974826</v>
      </c>
      <c r="Y3">
        <f>U3/W3</f>
        <v>1.1229139321890858</v>
      </c>
    </row>
    <row r="4" spans="1:30" x14ac:dyDescent="0.3">
      <c r="A4" s="1" t="s">
        <v>4</v>
      </c>
      <c r="B4" s="1" t="s">
        <v>5</v>
      </c>
      <c r="C4" s="1">
        <v>201502</v>
      </c>
      <c r="D4" s="1">
        <v>438251</v>
      </c>
      <c r="E4">
        <f t="shared" ref="E4:E67" si="0">AVERAGE($D$3:$D$107)</f>
        <v>707200.60952380951</v>
      </c>
      <c r="F4">
        <f t="shared" ref="F4:F9" si="1">AVERAGE($D$3:$D$55)</f>
        <v>653210.54716981133</v>
      </c>
      <c r="G4">
        <f>AVERAGE($D$3:D6)</f>
        <v>457642.5</v>
      </c>
      <c r="H4">
        <f t="shared" ref="H4:H67" si="2">D4/E4</f>
        <v>0.61969827810965039</v>
      </c>
      <c r="I4">
        <v>2</v>
      </c>
      <c r="J4">
        <f>AVERAGE(H4,H57)</f>
        <v>0.71510755673772319</v>
      </c>
      <c r="K4" t="s">
        <v>85</v>
      </c>
      <c r="Q4">
        <f>AVERAGE($D$3:D10)</f>
        <v>509442</v>
      </c>
      <c r="R4">
        <f>_xlfn.STDEV.S($Q$3:Q6)</f>
        <v>7274.5225828410239</v>
      </c>
      <c r="S4">
        <f>D4+R4</f>
        <v>445525.52258284105</v>
      </c>
      <c r="T4">
        <f>D4-R4</f>
        <v>430976.47741715895</v>
      </c>
      <c r="U4">
        <f>IF(D4&gt;S4,S4,IF(D4&lt;T4,T4,D4))</f>
        <v>438251</v>
      </c>
      <c r="V4">
        <f>AVERAGE($D$3:D6)</f>
        <v>457642.5</v>
      </c>
      <c r="W4">
        <f>AVERAGE($U$3:U6)</f>
        <v>457642.5</v>
      </c>
      <c r="X4">
        <f>W4/D4</f>
        <v>1.0442474746207082</v>
      </c>
      <c r="Y4">
        <f t="shared" ref="Y4:Y68" si="3">U4/W4</f>
        <v>0.95762740567145754</v>
      </c>
      <c r="AB4" t="s">
        <v>121</v>
      </c>
    </row>
    <row r="5" spans="1:30" x14ac:dyDescent="0.3">
      <c r="A5" s="1" t="s">
        <v>4</v>
      </c>
      <c r="B5" s="1" t="s">
        <v>5</v>
      </c>
      <c r="C5" s="1">
        <v>201503</v>
      </c>
      <c r="D5" s="1">
        <v>420290</v>
      </c>
      <c r="E5">
        <f t="shared" si="0"/>
        <v>707200.60952380951</v>
      </c>
      <c r="F5">
        <f t="shared" si="1"/>
        <v>653210.54716981133</v>
      </c>
      <c r="G5" s="6">
        <f>AVERAGE(D3:D7)</f>
        <v>462590.2</v>
      </c>
      <c r="H5">
        <f t="shared" si="2"/>
        <v>0.59430095837021468</v>
      </c>
      <c r="I5" t="s">
        <v>83</v>
      </c>
      <c r="Q5" s="6">
        <f>AVERAGE($D$3:D11)</f>
        <v>516120.11111111112</v>
      </c>
      <c r="R5" s="6">
        <f>_xlfn.STDEV.S(Q3:Q7)</f>
        <v>6858.2268284774218</v>
      </c>
      <c r="S5">
        <f>D5+R5</f>
        <v>427148.2268284774</v>
      </c>
      <c r="T5">
        <f>D5-R5</f>
        <v>413431.7731715226</v>
      </c>
      <c r="U5">
        <f>IF(D5&gt;S5,S5,IF(D5&lt;T5,T5,D5))</f>
        <v>420290</v>
      </c>
      <c r="V5" s="6">
        <f>AVERAGE(D3:D7)</f>
        <v>462590.2</v>
      </c>
      <c r="W5" s="6">
        <f>AVERAGE(U3:U7)</f>
        <v>462590.2</v>
      </c>
      <c r="X5">
        <f>W5/D5</f>
        <v>1.1006452687430108</v>
      </c>
      <c r="Y5">
        <f t="shared" si="3"/>
        <v>0.90855794178086779</v>
      </c>
      <c r="AD5" t="s">
        <v>122</v>
      </c>
    </row>
    <row r="6" spans="1:30" x14ac:dyDescent="0.3">
      <c r="A6" s="1" t="s">
        <v>4</v>
      </c>
      <c r="B6" s="1" t="s">
        <v>5</v>
      </c>
      <c r="C6" s="1">
        <v>201504</v>
      </c>
      <c r="D6" s="1">
        <v>458431</v>
      </c>
      <c r="E6">
        <f t="shared" si="0"/>
        <v>707200.60952380951</v>
      </c>
      <c r="F6">
        <f t="shared" si="1"/>
        <v>653210.54716981133</v>
      </c>
      <c r="G6">
        <f>AVERAGE(D4:D8)</f>
        <v>473953</v>
      </c>
      <c r="H6">
        <f t="shared" si="2"/>
        <v>0.64823332138907874</v>
      </c>
      <c r="I6">
        <v>52</v>
      </c>
      <c r="J6">
        <v>1000</v>
      </c>
      <c r="L6">
        <f>J3/J6</f>
        <v>8.2355768951071799E-4</v>
      </c>
      <c r="Q6">
        <f>AVERAGE($D$3:D12)</f>
        <v>515676</v>
      </c>
      <c r="R6">
        <f t="shared" ref="R6:R69" si="4">_xlfn.STDEV.S(Q4:Q8)</f>
        <v>2904.3147944204088</v>
      </c>
      <c r="S6">
        <f>D6+R6</f>
        <v>461335.31479442038</v>
      </c>
      <c r="T6">
        <f>D6-R6</f>
        <v>455526.68520557962</v>
      </c>
      <c r="U6">
        <f>IF(D6&gt;S6,S6,IF(D6&lt;T6,T6,D6))</f>
        <v>458431</v>
      </c>
      <c r="V6">
        <f>AVERAGE(D4:D8)</f>
        <v>473953</v>
      </c>
      <c r="W6">
        <f>AVERAGE(U4:U8)</f>
        <v>473953</v>
      </c>
      <c r="X6">
        <f>W6/D6</f>
        <v>1.0338589667801699</v>
      </c>
      <c r="Y6">
        <f t="shared" si="3"/>
        <v>0.96724991718588127</v>
      </c>
      <c r="AB6" t="s">
        <v>123</v>
      </c>
      <c r="AC6" t="s">
        <v>124</v>
      </c>
      <c r="AD6" t="s">
        <v>125</v>
      </c>
    </row>
    <row r="7" spans="1:30" x14ac:dyDescent="0.3">
      <c r="A7" s="1" t="s">
        <v>4</v>
      </c>
      <c r="B7" s="1" t="s">
        <v>5</v>
      </c>
      <c r="C7" s="1">
        <v>201505</v>
      </c>
      <c r="D7" s="1">
        <v>482381</v>
      </c>
      <c r="E7">
        <f t="shared" si="0"/>
        <v>707200.60952380951</v>
      </c>
      <c r="F7">
        <f t="shared" si="1"/>
        <v>653210.54716981133</v>
      </c>
      <c r="G7">
        <f t="shared" ref="G7:G69" si="5">AVERAGE(D5:D9)</f>
        <v>510381.2</v>
      </c>
      <c r="H7">
        <f>D7/E7</f>
        <v>0.68209924242685416</v>
      </c>
      <c r="J7" t="s">
        <v>87</v>
      </c>
      <c r="Q7">
        <f>AVERAGE($D$3:D13)</f>
        <v>516504.27272727271</v>
      </c>
      <c r="R7">
        <f t="shared" si="4"/>
        <v>2411.7686861173215</v>
      </c>
      <c r="S7">
        <f>D7+R7</f>
        <v>484792.76868611731</v>
      </c>
      <c r="T7">
        <f>D7-R7</f>
        <v>479969.23131388269</v>
      </c>
      <c r="U7">
        <f>IF(D7&gt;S7,S7,IF(D7&lt;T7,T7,D7))</f>
        <v>482381</v>
      </c>
      <c r="V7">
        <f>AVERAGE(D5:D9)</f>
        <v>510381.2</v>
      </c>
      <c r="W7">
        <f t="shared" ref="W7:W69" si="6">AVERAGE(U5:U9)</f>
        <v>510381.2</v>
      </c>
      <c r="X7">
        <f>W7/D7</f>
        <v>1.0580458185542134</v>
      </c>
      <c r="Y7">
        <f t="shared" si="3"/>
        <v>0.94513865322625523</v>
      </c>
      <c r="AB7" t="s">
        <v>126</v>
      </c>
      <c r="AC7" t="s">
        <v>128</v>
      </c>
      <c r="AD7" t="s">
        <v>125</v>
      </c>
    </row>
    <row r="8" spans="1:30" x14ac:dyDescent="0.3">
      <c r="A8" s="1" t="s">
        <v>4</v>
      </c>
      <c r="B8" s="1" t="s">
        <v>5</v>
      </c>
      <c r="C8" s="1">
        <v>201506</v>
      </c>
      <c r="D8" s="1">
        <v>570412</v>
      </c>
      <c r="E8">
        <f t="shared" si="0"/>
        <v>707200.60952380951</v>
      </c>
      <c r="F8">
        <f t="shared" si="1"/>
        <v>653210.54716981133</v>
      </c>
      <c r="G8">
        <f t="shared" si="5"/>
        <v>540679.4</v>
      </c>
      <c r="H8">
        <f t="shared" si="2"/>
        <v>0.80657735912315531</v>
      </c>
      <c r="Q8">
        <f>AVERAGE($D$3:D14)</f>
        <v>514004.66666666669</v>
      </c>
      <c r="R8">
        <f t="shared" si="4"/>
        <v>5067.5080328331906</v>
      </c>
      <c r="S8">
        <f>D8+R8</f>
        <v>575479.50803283323</v>
      </c>
      <c r="T8">
        <f>D8-R8</f>
        <v>565344.49196716677</v>
      </c>
      <c r="U8">
        <f>IF(D8&gt;S8,S8,IF(D8&lt;T8,T8,D8))</f>
        <v>570412</v>
      </c>
      <c r="V8">
        <f>AVERAGE(D6:D10)</f>
        <v>540679.4</v>
      </c>
      <c r="W8">
        <f t="shared" si="6"/>
        <v>540679.4</v>
      </c>
      <c r="X8">
        <f>W8/D8</f>
        <v>0.94787522001640923</v>
      </c>
      <c r="Y8">
        <f t="shared" si="3"/>
        <v>1.0549911833149181</v>
      </c>
      <c r="AB8" t="s">
        <v>127</v>
      </c>
      <c r="AC8" t="s">
        <v>129</v>
      </c>
      <c r="AD8" t="s">
        <v>130</v>
      </c>
    </row>
    <row r="9" spans="1:30" x14ac:dyDescent="0.3">
      <c r="A9" s="10" t="s">
        <v>4</v>
      </c>
      <c r="B9" s="10" t="s">
        <v>5</v>
      </c>
      <c r="C9" s="10">
        <v>201507</v>
      </c>
      <c r="D9" s="10">
        <v>620392</v>
      </c>
      <c r="E9">
        <f t="shared" si="0"/>
        <v>707200.60952380951</v>
      </c>
      <c r="F9">
        <f t="shared" si="1"/>
        <v>653210.54716981133</v>
      </c>
      <c r="G9">
        <f t="shared" si="5"/>
        <v>562902.19999999995</v>
      </c>
      <c r="H9">
        <f t="shared" si="2"/>
        <v>0.87725037513434589</v>
      </c>
      <c r="Q9">
        <f>AVERAGE(D3:D15)</f>
        <v>510622.76923076925</v>
      </c>
      <c r="R9">
        <f t="shared" si="4"/>
        <v>10636.21525114933</v>
      </c>
      <c r="S9">
        <f>D9+R9</f>
        <v>631028.21525114938</v>
      </c>
      <c r="T9">
        <f>D9-R9</f>
        <v>609755.78474885062</v>
      </c>
      <c r="U9">
        <f>IF(D9&gt;S9,S9,IF(D9&lt;T9,T9,D9))</f>
        <v>620392</v>
      </c>
      <c r="V9">
        <f>AVERAGE(D7:D11)</f>
        <v>562902.19999999995</v>
      </c>
      <c r="W9">
        <f t="shared" si="6"/>
        <v>562902.19999999995</v>
      </c>
      <c r="X9">
        <f>W9/D9</f>
        <v>0.9073331055203806</v>
      </c>
      <c r="Y9">
        <f t="shared" si="3"/>
        <v>1.1021310629093297</v>
      </c>
    </row>
    <row r="10" spans="1:30" x14ac:dyDescent="0.3">
      <c r="A10" s="1" t="s">
        <v>4</v>
      </c>
      <c r="B10" s="1" t="s">
        <v>5</v>
      </c>
      <c r="C10" s="1">
        <v>201508</v>
      </c>
      <c r="D10" s="1">
        <v>571781</v>
      </c>
      <c r="E10">
        <f t="shared" si="0"/>
        <v>707200.60952380951</v>
      </c>
      <c r="F10">
        <f t="shared" ref="F10:F55" si="7">AVERAGE($D$3:$D$55)</f>
        <v>653210.54716981133</v>
      </c>
      <c r="G10">
        <f>AVERAGE(D8:D12)</f>
        <v>568761.80000000005</v>
      </c>
      <c r="H10">
        <f t="shared" si="2"/>
        <v>0.80851316062214129</v>
      </c>
      <c r="Q10">
        <f>AVERAGE(D4:D16)</f>
        <v>504053.30769230769</v>
      </c>
      <c r="R10">
        <f t="shared" si="4"/>
        <v>22297.29742455321</v>
      </c>
      <c r="S10">
        <f>D10+R10</f>
        <v>594078.2974245532</v>
      </c>
      <c r="T10">
        <f>D10-R10</f>
        <v>549483.7025754468</v>
      </c>
      <c r="U10">
        <f>IF(D10&gt;S10,S10,IF(D10&lt;T10,T10,D10))</f>
        <v>571781</v>
      </c>
      <c r="V10">
        <f>AVERAGE(D8:D12)</f>
        <v>568761.80000000005</v>
      </c>
      <c r="W10">
        <f t="shared" si="6"/>
        <v>568761.80000000005</v>
      </c>
      <c r="X10">
        <f>W10/D10</f>
        <v>0.9947196566517601</v>
      </c>
      <c r="Y10">
        <f t="shared" si="3"/>
        <v>1.0053083733823192</v>
      </c>
    </row>
    <row r="11" spans="1:30" x14ac:dyDescent="0.3">
      <c r="A11" s="1" t="s">
        <v>4</v>
      </c>
      <c r="B11" s="1" t="s">
        <v>5</v>
      </c>
      <c r="C11" s="1">
        <v>201509</v>
      </c>
      <c r="D11" s="1">
        <v>569545</v>
      </c>
      <c r="E11">
        <f t="shared" si="0"/>
        <v>707200.60952380951</v>
      </c>
      <c r="F11">
        <f t="shared" si="7"/>
        <v>653210.54716981133</v>
      </c>
      <c r="G11">
        <f>AVERAGE(D9:D13)</f>
        <v>559636.80000000005</v>
      </c>
      <c r="H11">
        <f t="shared" si="2"/>
        <v>0.80535139864132843</v>
      </c>
      <c r="L11" t="s">
        <v>92</v>
      </c>
      <c r="Q11">
        <f>AVERAGE(D5:D17)</f>
        <v>532660.4615384615</v>
      </c>
      <c r="R11">
        <f t="shared" si="4"/>
        <v>31371.384802991968</v>
      </c>
      <c r="S11">
        <f>D11+R11</f>
        <v>600916.38480299199</v>
      </c>
      <c r="T11">
        <f>D11-R11</f>
        <v>538173.61519700801</v>
      </c>
      <c r="U11">
        <f>IF(D11&gt;S11,S11,IF(D11&lt;T11,T11,D11))</f>
        <v>569545</v>
      </c>
      <c r="V11">
        <f>AVERAGE(D9:D13)</f>
        <v>559636.80000000005</v>
      </c>
      <c r="W11">
        <f t="shared" si="6"/>
        <v>559636.80000000005</v>
      </c>
      <c r="X11">
        <f>W11/D11</f>
        <v>0.98260330614789004</v>
      </c>
      <c r="Y11">
        <f t="shared" si="3"/>
        <v>1.0177046970463699</v>
      </c>
    </row>
    <row r="12" spans="1:30" x14ac:dyDescent="0.3">
      <c r="A12" s="1" t="s">
        <v>4</v>
      </c>
      <c r="B12" s="1" t="s">
        <v>5</v>
      </c>
      <c r="C12" s="1">
        <v>201510</v>
      </c>
      <c r="D12" s="1">
        <v>511679</v>
      </c>
      <c r="E12">
        <f t="shared" si="0"/>
        <v>707200.60952380951</v>
      </c>
      <c r="F12">
        <f t="shared" si="7"/>
        <v>653210.54716981133</v>
      </c>
      <c r="G12">
        <f t="shared" si="5"/>
        <v>532860.19999999995</v>
      </c>
      <c r="H12">
        <f t="shared" si="2"/>
        <v>0.72352737414145729</v>
      </c>
      <c r="L12" t="s">
        <v>91</v>
      </c>
      <c r="M12">
        <f>AVERAGE(K18:N18)</f>
        <v>0.73730988488697702</v>
      </c>
      <c r="Q12">
        <f>AVERAGE(D6:D18)</f>
        <v>559171</v>
      </c>
      <c r="R12">
        <f t="shared" si="4"/>
        <v>35284.612734005714</v>
      </c>
      <c r="S12">
        <f>D12+R12</f>
        <v>546963.61273400567</v>
      </c>
      <c r="T12">
        <f>D12-R12</f>
        <v>476394.38726599427</v>
      </c>
      <c r="U12">
        <f>IF(D12&gt;S12,S12,IF(D12&lt;T12,T12,D12))</f>
        <v>511679</v>
      </c>
      <c r="V12">
        <f>AVERAGE(D10:D14)</f>
        <v>532860.19999999995</v>
      </c>
      <c r="W12">
        <f t="shared" si="6"/>
        <v>532860.19999999995</v>
      </c>
      <c r="X12">
        <f>W12/D12</f>
        <v>1.0413954842782289</v>
      </c>
      <c r="Y12">
        <f t="shared" si="3"/>
        <v>0.96024998676951301</v>
      </c>
    </row>
    <row r="13" spans="1:30" x14ac:dyDescent="0.3">
      <c r="A13" s="1" t="s">
        <v>4</v>
      </c>
      <c r="B13" s="1" t="s">
        <v>5</v>
      </c>
      <c r="C13" s="1">
        <v>201511</v>
      </c>
      <c r="D13" s="1">
        <v>524787</v>
      </c>
      <c r="E13">
        <f t="shared" si="0"/>
        <v>707200.60952380951</v>
      </c>
      <c r="F13">
        <f t="shared" si="7"/>
        <v>653210.54716981133</v>
      </c>
      <c r="G13">
        <f>AVERAGE(D11:D15)</f>
        <v>512512</v>
      </c>
      <c r="H13">
        <f t="shared" si="2"/>
        <v>0.7420624260397104</v>
      </c>
      <c r="L13" t="s">
        <v>97</v>
      </c>
      <c r="M13">
        <f>AVERAGE(K17:N17)</f>
        <v>136.25</v>
      </c>
      <c r="Q13">
        <f>AVERAGE(D7:D19)</f>
        <v>577561.07692307688</v>
      </c>
      <c r="R13">
        <f t="shared" si="4"/>
        <v>27261.629286975385</v>
      </c>
      <c r="S13">
        <f>D13+R13</f>
        <v>552048.62928697537</v>
      </c>
      <c r="T13">
        <f>D13-R13</f>
        <v>497525.37071302463</v>
      </c>
      <c r="U13">
        <f>IF(D13&gt;S13,S13,IF(D13&lt;T13,T13,D13))</f>
        <v>524787</v>
      </c>
      <c r="V13">
        <f>AVERAGE(D11:D15)</f>
        <v>512512</v>
      </c>
      <c r="W13">
        <f t="shared" si="6"/>
        <v>512512</v>
      </c>
      <c r="X13">
        <f>W13/D13</f>
        <v>0.97660955778249081</v>
      </c>
      <c r="Y13">
        <f t="shared" si="3"/>
        <v>1.0239506587162837</v>
      </c>
    </row>
    <row r="14" spans="1:30" x14ac:dyDescent="0.3">
      <c r="A14" s="1" t="s">
        <v>4</v>
      </c>
      <c r="B14" s="1" t="s">
        <v>5</v>
      </c>
      <c r="C14" s="1">
        <v>201512</v>
      </c>
      <c r="D14" s="1">
        <v>486509</v>
      </c>
      <c r="E14">
        <f t="shared" si="0"/>
        <v>707200.60952380951</v>
      </c>
      <c r="F14">
        <f t="shared" si="7"/>
        <v>653210.54716981133</v>
      </c>
      <c r="G14">
        <f t="shared" si="5"/>
        <v>484242</v>
      </c>
      <c r="H14">
        <f t="shared" si="2"/>
        <v>0.6879363414683547</v>
      </c>
      <c r="K14" t="s">
        <v>90</v>
      </c>
      <c r="L14" t="s">
        <v>89</v>
      </c>
      <c r="Q14">
        <f>AVERAGE(D8:D20)</f>
        <v>592105.92307692312</v>
      </c>
      <c r="R14">
        <f t="shared" si="4"/>
        <v>18188.43839471828</v>
      </c>
      <c r="S14">
        <f>D14+R14</f>
        <v>504697.43839471828</v>
      </c>
      <c r="T14">
        <f>D14-R14</f>
        <v>468320.56160528172</v>
      </c>
      <c r="U14">
        <f>IF(D14&gt;S14,S14,IF(D14&lt;T14,T14,D14))</f>
        <v>486509</v>
      </c>
      <c r="V14">
        <f>AVERAGE(D12:D16)</f>
        <v>484242</v>
      </c>
      <c r="W14">
        <f t="shared" si="6"/>
        <v>484242</v>
      </c>
      <c r="X14">
        <f>W14/D14</f>
        <v>0.99534027119744961</v>
      </c>
      <c r="Y14">
        <f t="shared" si="3"/>
        <v>1.0046815435257579</v>
      </c>
    </row>
    <row r="15" spans="1:30" x14ac:dyDescent="0.3">
      <c r="A15" s="1" t="s">
        <v>4</v>
      </c>
      <c r="B15" s="1" t="s">
        <v>5</v>
      </c>
      <c r="C15" s="1">
        <v>201513</v>
      </c>
      <c r="D15" s="1">
        <v>470040</v>
      </c>
      <c r="E15">
        <f t="shared" si="0"/>
        <v>707200.60952380951</v>
      </c>
      <c r="F15">
        <f t="shared" si="7"/>
        <v>653210.54716981133</v>
      </c>
      <c r="G15">
        <f t="shared" si="5"/>
        <v>543935</v>
      </c>
      <c r="H15">
        <f t="shared" si="2"/>
        <v>0.66464874841736832</v>
      </c>
      <c r="N15" s="7" t="s">
        <v>95</v>
      </c>
      <c r="O15" s="6" t="s">
        <v>96</v>
      </c>
      <c r="Q15">
        <f>AVERAGE(D9:D21)</f>
        <v>600747.84615384613</v>
      </c>
      <c r="R15">
        <f t="shared" si="4"/>
        <v>11521.507973885544</v>
      </c>
      <c r="S15">
        <f>D15+R15</f>
        <v>481561.50797388557</v>
      </c>
      <c r="T15">
        <f>D15-R15</f>
        <v>458518.49202611443</v>
      </c>
      <c r="U15">
        <f>IF(D15&gt;S15,S15,IF(D15&lt;T15,T15,D15))</f>
        <v>470040</v>
      </c>
      <c r="V15">
        <f>AVERAGE(D13:D17)</f>
        <v>543935</v>
      </c>
      <c r="W15">
        <f t="shared" si="6"/>
        <v>543935</v>
      </c>
      <c r="X15">
        <f>W15/D15</f>
        <v>1.1572100246787507</v>
      </c>
      <c r="Y15">
        <f t="shared" si="3"/>
        <v>0.86414737054978996</v>
      </c>
    </row>
    <row r="16" spans="1:30" x14ac:dyDescent="0.3">
      <c r="A16" s="1" t="s">
        <v>4</v>
      </c>
      <c r="B16" s="1" t="s">
        <v>5</v>
      </c>
      <c r="C16" s="1">
        <v>201514</v>
      </c>
      <c r="D16" s="1">
        <v>428195</v>
      </c>
      <c r="E16">
        <f t="shared" si="0"/>
        <v>707200.60952380951</v>
      </c>
      <c r="F16">
        <f t="shared" si="7"/>
        <v>653210.54716981133</v>
      </c>
      <c r="G16">
        <f t="shared" si="5"/>
        <v>591963</v>
      </c>
      <c r="H16">
        <f t="shared" si="2"/>
        <v>0.60547883335157648</v>
      </c>
      <c r="J16" t="s">
        <v>99</v>
      </c>
      <c r="K16">
        <v>201701</v>
      </c>
      <c r="L16">
        <v>201702</v>
      </c>
      <c r="M16">
        <v>201703</v>
      </c>
      <c r="N16">
        <v>201704</v>
      </c>
      <c r="O16">
        <v>201705</v>
      </c>
      <c r="P16">
        <v>201706</v>
      </c>
      <c r="Q16">
        <f>AVERAGE(D10:D22)</f>
        <v>602688.92307692312</v>
      </c>
      <c r="R16">
        <f t="shared" si="4"/>
        <v>6486.8077052834842</v>
      </c>
      <c r="S16">
        <f>D16+R16</f>
        <v>434681.80770528346</v>
      </c>
      <c r="T16">
        <f>D16-R16</f>
        <v>421708.19229471654</v>
      </c>
      <c r="U16">
        <f>IF(D16&gt;S16,S16,IF(D16&lt;T16,T16,D16))</f>
        <v>428195</v>
      </c>
      <c r="V16">
        <f>AVERAGE(D14:D18)</f>
        <v>591963</v>
      </c>
      <c r="W16">
        <f t="shared" si="6"/>
        <v>591963</v>
      </c>
      <c r="X16">
        <f>W16/D16</f>
        <v>1.3824612618082883</v>
      </c>
      <c r="Y16">
        <f t="shared" si="3"/>
        <v>0.72334757408824535</v>
      </c>
    </row>
    <row r="17" spans="1:25" x14ac:dyDescent="0.3">
      <c r="A17" s="1" t="s">
        <v>4</v>
      </c>
      <c r="B17" s="1" t="s">
        <v>5</v>
      </c>
      <c r="C17" s="1">
        <v>201515</v>
      </c>
      <c r="D17" s="1">
        <v>810144</v>
      </c>
      <c r="E17">
        <f t="shared" si="0"/>
        <v>707200.60952380951</v>
      </c>
      <c r="F17">
        <f t="shared" si="7"/>
        <v>653210.54716981133</v>
      </c>
      <c r="G17">
        <f>AVERAGE(D15:D19)</f>
        <v>634161.6</v>
      </c>
      <c r="H17">
        <f t="shared" si="2"/>
        <v>1.145564623516808</v>
      </c>
      <c r="J17" t="s">
        <v>93</v>
      </c>
      <c r="K17">
        <v>150</v>
      </c>
      <c r="L17">
        <v>140</v>
      </c>
      <c r="M17">
        <v>135</v>
      </c>
      <c r="N17">
        <v>120</v>
      </c>
      <c r="O17">
        <f>M13*O18/M12</f>
        <v>149.39064939224357</v>
      </c>
      <c r="P17">
        <f>M13*P18/M12</f>
        <v>189.69893618653464</v>
      </c>
      <c r="Q17">
        <f>AVERAGE(D11:D23)</f>
        <v>606420.38461538462</v>
      </c>
      <c r="R17">
        <f t="shared" si="4"/>
        <v>6208.2833315063981</v>
      </c>
      <c r="S17">
        <f>D17+R17</f>
        <v>816352.28333150642</v>
      </c>
      <c r="T17">
        <f>D17-R17</f>
        <v>803935.71666849358</v>
      </c>
      <c r="U17">
        <f>IF(D17&gt;S17,S17,IF(D17&lt;T17,T17,D17))</f>
        <v>810144</v>
      </c>
      <c r="V17">
        <f>AVERAGE(D15:D19)</f>
        <v>634161.6</v>
      </c>
      <c r="W17">
        <f t="shared" si="6"/>
        <v>634161.6</v>
      </c>
      <c r="X17">
        <f>W17/D17</f>
        <v>0.78277639530750087</v>
      </c>
      <c r="Y17">
        <f t="shared" si="3"/>
        <v>1.2775040305184042</v>
      </c>
    </row>
    <row r="18" spans="1:25" x14ac:dyDescent="0.3">
      <c r="A18" s="1" t="s">
        <v>4</v>
      </c>
      <c r="B18" s="1" t="s">
        <v>5</v>
      </c>
      <c r="C18" s="1">
        <v>201516</v>
      </c>
      <c r="D18" s="1">
        <v>764927</v>
      </c>
      <c r="E18">
        <f t="shared" si="0"/>
        <v>707200.60952380951</v>
      </c>
      <c r="F18">
        <f t="shared" si="7"/>
        <v>653210.54716981133</v>
      </c>
      <c r="G18">
        <f t="shared" si="5"/>
        <v>674446.4</v>
      </c>
      <c r="H18">
        <f t="shared" si="2"/>
        <v>1.0816266130130463</v>
      </c>
      <c r="J18" t="s">
        <v>94</v>
      </c>
      <c r="K18">
        <f>AVERAGE(H3,H56)</f>
        <v>0.82355768951071795</v>
      </c>
      <c r="L18">
        <f>AVERAGE(H4,H57)</f>
        <v>0.71510755673772319</v>
      </c>
      <c r="M18">
        <f>AVERAGE(H5,H58)</f>
        <v>0.67283737258145004</v>
      </c>
      <c r="N18">
        <f>AVERAGE(H6,H59)</f>
        <v>0.73773692071801711</v>
      </c>
      <c r="O18">
        <f>AVERAGE(H7,H60)</f>
        <v>0.80841983491072189</v>
      </c>
      <c r="P18">
        <f>AVERAGE(H8,H61)</f>
        <v>1.0265460609385384</v>
      </c>
      <c r="Q18">
        <f>AVERAGE(D12:D24)</f>
        <v>609001.84615384613</v>
      </c>
      <c r="R18">
        <f t="shared" si="4"/>
        <v>7700.599540633616</v>
      </c>
      <c r="S18">
        <f>D18+R18</f>
        <v>772627.59954063362</v>
      </c>
      <c r="T18">
        <f>D18-R18</f>
        <v>757226.40045936638</v>
      </c>
      <c r="U18">
        <f>IF(D18&gt;S18,S18,IF(D18&lt;T18,T18,D18))</f>
        <v>764927</v>
      </c>
      <c r="V18">
        <f>AVERAGE(D16:D20)</f>
        <v>674446.4</v>
      </c>
      <c r="W18">
        <f t="shared" si="6"/>
        <v>674446.4</v>
      </c>
      <c r="X18">
        <f>W18/D18</f>
        <v>0.88171341840463213</v>
      </c>
      <c r="Y18">
        <f t="shared" si="3"/>
        <v>1.1341553606038968</v>
      </c>
    </row>
    <row r="19" spans="1:25" x14ac:dyDescent="0.3">
      <c r="A19" s="1" t="s">
        <v>4</v>
      </c>
      <c r="B19" s="1" t="s">
        <v>5</v>
      </c>
      <c r="C19" s="1">
        <v>201517</v>
      </c>
      <c r="D19" s="1">
        <v>697502</v>
      </c>
      <c r="E19">
        <f t="shared" si="0"/>
        <v>707200.60952380951</v>
      </c>
      <c r="F19">
        <f t="shared" si="7"/>
        <v>653210.54716981133</v>
      </c>
      <c r="G19">
        <f t="shared" si="5"/>
        <v>725358.8</v>
      </c>
      <c r="H19">
        <f t="shared" si="2"/>
        <v>0.98628591464260751</v>
      </c>
      <c r="Q19">
        <f>AVERAGE(D13:D25)</f>
        <v>616601.84615384613</v>
      </c>
      <c r="R19">
        <f t="shared" si="4"/>
        <v>10183.942148559536</v>
      </c>
      <c r="S19">
        <f>D19+R19</f>
        <v>707685.94214855949</v>
      </c>
      <c r="T19">
        <f>D19-R19</f>
        <v>687318.05785144051</v>
      </c>
      <c r="U19">
        <f>IF(D19&gt;S19,S19,IF(D19&lt;T19,T19,D19))</f>
        <v>697502</v>
      </c>
      <c r="V19">
        <f>AVERAGE(D17:D21)</f>
        <v>725358.8</v>
      </c>
      <c r="W19">
        <f t="shared" si="6"/>
        <v>725358.8</v>
      </c>
      <c r="X19">
        <f>W19/D19</f>
        <v>1.0399379499987098</v>
      </c>
      <c r="Y19">
        <f t="shared" si="3"/>
        <v>0.96159583367569257</v>
      </c>
    </row>
    <row r="20" spans="1:25" x14ac:dyDescent="0.3">
      <c r="A20" s="1" t="s">
        <v>4</v>
      </c>
      <c r="B20" s="1" t="s">
        <v>5</v>
      </c>
      <c r="C20" s="1">
        <v>201518</v>
      </c>
      <c r="D20" s="1">
        <v>671464</v>
      </c>
      <c r="E20">
        <f t="shared" si="0"/>
        <v>707200.60952380951</v>
      </c>
      <c r="F20">
        <f t="shared" si="7"/>
        <v>653210.54716981133</v>
      </c>
      <c r="G20">
        <f>AVERAGE(D18:D22)</f>
        <v>692455.2</v>
      </c>
      <c r="H20">
        <f t="shared" si="2"/>
        <v>0.94946750746174746</v>
      </c>
      <c r="J20" s="11" t="s">
        <v>100</v>
      </c>
      <c r="K20" s="11"/>
      <c r="L20" s="11"/>
      <c r="M20" s="11"/>
      <c r="N20" s="11"/>
      <c r="O20" s="11"/>
      <c r="P20" s="11"/>
      <c r="Q20">
        <f>AVERAGE(D14:D26)</f>
        <v>621588.4615384615</v>
      </c>
      <c r="R20">
        <f t="shared" si="4"/>
        <v>12506.149228118818</v>
      </c>
      <c r="S20">
        <f>D20+R20</f>
        <v>683970.14922811883</v>
      </c>
      <c r="T20">
        <f>D20-R20</f>
        <v>658957.85077188117</v>
      </c>
      <c r="U20">
        <f>IF(D20&gt;S20,S20,IF(D20&lt;T20,T20,D20))</f>
        <v>671464</v>
      </c>
      <c r="V20">
        <f>AVERAGE(D18:D22)</f>
        <v>692455.2</v>
      </c>
      <c r="W20">
        <f t="shared" si="6"/>
        <v>692455.2</v>
      </c>
      <c r="X20">
        <f>W20/D20</f>
        <v>1.0312618398007933</v>
      </c>
      <c r="Y20">
        <f t="shared" si="3"/>
        <v>0.96968583671550168</v>
      </c>
    </row>
    <row r="21" spans="1:25" x14ac:dyDescent="0.3">
      <c r="A21" s="1" t="s">
        <v>4</v>
      </c>
      <c r="B21" s="1" t="s">
        <v>5</v>
      </c>
      <c r="C21" s="1">
        <v>201519</v>
      </c>
      <c r="D21" s="1">
        <v>682757</v>
      </c>
      <c r="E21">
        <f t="shared" si="0"/>
        <v>707200.60952380951</v>
      </c>
      <c r="F21">
        <f t="shared" si="7"/>
        <v>653210.54716981133</v>
      </c>
      <c r="G21">
        <f t="shared" si="5"/>
        <v>663527.80000000005</v>
      </c>
      <c r="H21">
        <f t="shared" si="2"/>
        <v>0.96543610229596877</v>
      </c>
      <c r="Q21">
        <f>AVERAGE(D15:D27)</f>
        <v>631756.92307692312</v>
      </c>
      <c r="R21">
        <f t="shared" si="4"/>
        <v>14968.00146914992</v>
      </c>
      <c r="S21">
        <f>D21+R21</f>
        <v>697725.00146914995</v>
      </c>
      <c r="T21">
        <f>D21-R21</f>
        <v>667788.99853085005</v>
      </c>
      <c r="U21">
        <f>IF(D21&gt;S21,S21,IF(D21&lt;T21,T21,D21))</f>
        <v>682757</v>
      </c>
      <c r="V21">
        <f>AVERAGE(D19:D23)</f>
        <v>663527.80000000005</v>
      </c>
      <c r="W21">
        <f t="shared" si="6"/>
        <v>663527.80000000005</v>
      </c>
      <c r="X21">
        <f>W21/D21</f>
        <v>0.97183595334797013</v>
      </c>
      <c r="Y21">
        <f t="shared" si="3"/>
        <v>1.028980247700247</v>
      </c>
    </row>
    <row r="22" spans="1:25" x14ac:dyDescent="0.3">
      <c r="A22" s="1" t="s">
        <v>4</v>
      </c>
      <c r="B22" s="1" t="s">
        <v>5</v>
      </c>
      <c r="C22" s="1">
        <v>201520</v>
      </c>
      <c r="D22" s="1">
        <v>645626</v>
      </c>
      <c r="E22">
        <f t="shared" si="0"/>
        <v>707200.60952380951</v>
      </c>
      <c r="F22">
        <f t="shared" si="7"/>
        <v>653210.54716981133</v>
      </c>
      <c r="G22">
        <f t="shared" si="5"/>
        <v>644648.19999999995</v>
      </c>
      <c r="H22">
        <f t="shared" si="2"/>
        <v>0.91293190546700675</v>
      </c>
      <c r="Q22">
        <f>AVERAGE(D16:D28)</f>
        <v>640732.38461538462</v>
      </c>
      <c r="R22">
        <f t="shared" si="4"/>
        <v>11871.507647583254</v>
      </c>
      <c r="S22">
        <f>D22+R22</f>
        <v>657497.50764758326</v>
      </c>
      <c r="T22">
        <f>D22-R22</f>
        <v>633754.49235241674</v>
      </c>
      <c r="U22">
        <f>IF(D22&gt;S22,S22,IF(D22&lt;T22,T22,D22))</f>
        <v>645626</v>
      </c>
      <c r="V22">
        <f>AVERAGE(D20:D24)</f>
        <v>644648.19999999995</v>
      </c>
      <c r="W22">
        <f t="shared" si="6"/>
        <v>644648.19999999995</v>
      </c>
      <c r="X22">
        <f>W22/D22</f>
        <v>0.99848550089370625</v>
      </c>
      <c r="Y22">
        <f t="shared" si="3"/>
        <v>1.0015167962929239</v>
      </c>
    </row>
    <row r="23" spans="1:25" x14ac:dyDescent="0.3">
      <c r="A23" s="1" t="s">
        <v>4</v>
      </c>
      <c r="B23" s="1" t="s">
        <v>5</v>
      </c>
      <c r="C23" s="1">
        <v>201521</v>
      </c>
      <c r="D23" s="1">
        <v>620290</v>
      </c>
      <c r="E23">
        <f t="shared" si="0"/>
        <v>707200.60952380951</v>
      </c>
      <c r="F23">
        <f t="shared" si="7"/>
        <v>653210.54716981133</v>
      </c>
      <c r="G23">
        <f t="shared" si="5"/>
        <v>632451.19999999995</v>
      </c>
      <c r="H23">
        <f t="shared" si="2"/>
        <v>0.87710614448942514</v>
      </c>
      <c r="J23" s="8" t="s">
        <v>101</v>
      </c>
      <c r="K23" s="8">
        <v>1</v>
      </c>
      <c r="L23" s="9">
        <v>2</v>
      </c>
      <c r="M23" s="8">
        <v>3</v>
      </c>
      <c r="N23" s="8">
        <v>4</v>
      </c>
      <c r="O23" s="8"/>
      <c r="Q23">
        <f>AVERAGE(D17:D29)</f>
        <v>653874.5384615385</v>
      </c>
      <c r="R23">
        <f t="shared" si="4"/>
        <v>10627.08497810912</v>
      </c>
      <c r="S23">
        <f>D23+R23</f>
        <v>630917.08497810911</v>
      </c>
      <c r="T23">
        <f>D23-R23</f>
        <v>609662.91502189089</v>
      </c>
      <c r="U23">
        <f>IF(D23&gt;S23,S23,IF(D23&lt;T23,T23,D23))</f>
        <v>620290</v>
      </c>
      <c r="V23">
        <f>AVERAGE(D21:D25)</f>
        <v>632451.19999999995</v>
      </c>
      <c r="W23">
        <f t="shared" si="6"/>
        <v>632451.19999999995</v>
      </c>
      <c r="X23">
        <f>W23/D23</f>
        <v>1.0196056683164325</v>
      </c>
      <c r="Y23">
        <f t="shared" si="3"/>
        <v>0.98077132275185819</v>
      </c>
    </row>
    <row r="24" spans="1:25" x14ac:dyDescent="0.3">
      <c r="A24" s="1" t="s">
        <v>4</v>
      </c>
      <c r="B24" s="1" t="s">
        <v>5</v>
      </c>
      <c r="C24" s="1">
        <v>201522</v>
      </c>
      <c r="D24" s="1">
        <v>603104</v>
      </c>
      <c r="E24">
        <f t="shared" si="0"/>
        <v>707200.60952380951</v>
      </c>
      <c r="F24">
        <f t="shared" si="7"/>
        <v>653210.54716981133</v>
      </c>
      <c r="G24">
        <f>AVERAGE(D22:D26)</f>
        <v>613822.4</v>
      </c>
      <c r="H24">
        <f t="shared" si="2"/>
        <v>0.85280469484620136</v>
      </c>
      <c r="K24">
        <v>201501</v>
      </c>
      <c r="L24">
        <v>0.7</v>
      </c>
      <c r="M24">
        <v>0.2</v>
      </c>
      <c r="N24">
        <v>0.14000000000000001</v>
      </c>
      <c r="Q24">
        <f>AVERAGE(D18:D30)</f>
        <v>636750.30769230775</v>
      </c>
      <c r="R24">
        <f t="shared" si="4"/>
        <v>12820.650322565196</v>
      </c>
      <c r="S24">
        <f>D24+R24</f>
        <v>615924.65032256523</v>
      </c>
      <c r="T24">
        <f>D24-R24</f>
        <v>590283.34967743477</v>
      </c>
      <c r="U24">
        <f>IF(D24&gt;S24,S24,IF(D24&lt;T24,T24,D24))</f>
        <v>603104</v>
      </c>
      <c r="V24">
        <f>AVERAGE(D22:D26)</f>
        <v>613822.4</v>
      </c>
      <c r="W24">
        <f t="shared" si="6"/>
        <v>613822.4</v>
      </c>
      <c r="X24">
        <f>W24/D24</f>
        <v>1.0177720592136681</v>
      </c>
      <c r="Y24">
        <f t="shared" si="3"/>
        <v>0.98253827165642693</v>
      </c>
    </row>
    <row r="25" spans="1:25" x14ac:dyDescent="0.3">
      <c r="A25" s="1" t="s">
        <v>4</v>
      </c>
      <c r="B25" s="1" t="s">
        <v>5</v>
      </c>
      <c r="C25" s="1">
        <v>201523</v>
      </c>
      <c r="D25" s="1">
        <v>610479</v>
      </c>
      <c r="E25">
        <f t="shared" si="0"/>
        <v>707200.60952380951</v>
      </c>
      <c r="F25">
        <f t="shared" si="7"/>
        <v>653210.54716981133</v>
      </c>
      <c r="G25">
        <f t="shared" si="5"/>
        <v>608437</v>
      </c>
      <c r="H25">
        <f t="shared" si="2"/>
        <v>0.86323313608434726</v>
      </c>
      <c r="K25">
        <v>201601</v>
      </c>
      <c r="L25">
        <v>1.2</v>
      </c>
      <c r="M25">
        <v>0.8</v>
      </c>
      <c r="N25">
        <v>0.96</v>
      </c>
      <c r="Q25">
        <f>AVERAGE(D19:D31)</f>
        <v>625669.92307692312</v>
      </c>
      <c r="R25">
        <f t="shared" si="4"/>
        <v>13782.69406012591</v>
      </c>
      <c r="S25">
        <f>D25+R25</f>
        <v>624261.69406012585</v>
      </c>
      <c r="T25">
        <f>D25-R25</f>
        <v>596696.30593987415</v>
      </c>
      <c r="U25">
        <f>IF(D25&gt;S25,S25,IF(D25&lt;T25,T25,D25))</f>
        <v>610479</v>
      </c>
      <c r="V25">
        <f>AVERAGE(D23:D27)</f>
        <v>608437</v>
      </c>
      <c r="W25">
        <f t="shared" si="6"/>
        <v>608437</v>
      </c>
      <c r="X25">
        <f>W25/D25</f>
        <v>0.99665508559672</v>
      </c>
      <c r="Y25">
        <f t="shared" si="3"/>
        <v>1.0033561404056623</v>
      </c>
    </row>
    <row r="26" spans="1:25" x14ac:dyDescent="0.3">
      <c r="A26" s="1" t="s">
        <v>4</v>
      </c>
      <c r="B26" s="1" t="s">
        <v>5</v>
      </c>
      <c r="C26" s="1">
        <v>201524</v>
      </c>
      <c r="D26" s="1">
        <v>589613</v>
      </c>
      <c r="E26">
        <f t="shared" si="0"/>
        <v>707200.60952380951</v>
      </c>
      <c r="F26">
        <f t="shared" si="7"/>
        <v>653210.54716981133</v>
      </c>
      <c r="G26">
        <f>AVERAGE(D24:D28)</f>
        <v>601723.19999999995</v>
      </c>
      <c r="H26">
        <f t="shared" si="2"/>
        <v>0.83372807101653001</v>
      </c>
      <c r="N26">
        <v>1.1000000000000001</v>
      </c>
      <c r="Q26">
        <f>AVERAGE(D20:D32)</f>
        <v>621553.15384615387</v>
      </c>
      <c r="R26">
        <f t="shared" si="4"/>
        <v>6651.0383685468232</v>
      </c>
      <c r="S26">
        <f>D26+R26</f>
        <v>596264.03836854687</v>
      </c>
      <c r="T26">
        <f>D26-R26</f>
        <v>582961.96163145313</v>
      </c>
      <c r="U26">
        <f>IF(D26&gt;S26,S26,IF(D26&lt;T26,T26,D26))</f>
        <v>589613</v>
      </c>
      <c r="V26">
        <f>AVERAGE(D24:D28)</f>
        <v>601723.19999999995</v>
      </c>
      <c r="W26">
        <f t="shared" si="6"/>
        <v>601723.19999999995</v>
      </c>
      <c r="X26">
        <f>W26/D26</f>
        <v>1.0205392350575715</v>
      </c>
      <c r="Y26">
        <f t="shared" si="3"/>
        <v>0.97987413481813568</v>
      </c>
    </row>
    <row r="27" spans="1:25" x14ac:dyDescent="0.3">
      <c r="A27" s="1" t="s">
        <v>4</v>
      </c>
      <c r="B27" s="1" t="s">
        <v>5</v>
      </c>
      <c r="C27" s="1">
        <v>201525</v>
      </c>
      <c r="D27" s="1">
        <v>618699</v>
      </c>
      <c r="E27">
        <f t="shared" si="0"/>
        <v>707200.60952380951</v>
      </c>
      <c r="F27">
        <f t="shared" si="7"/>
        <v>653210.54716981133</v>
      </c>
      <c r="G27">
        <f t="shared" si="5"/>
        <v>600911</v>
      </c>
      <c r="H27">
        <f t="shared" si="2"/>
        <v>0.87485642923384688</v>
      </c>
      <c r="Q27">
        <f>AVERAGE(D21:D33)</f>
        <v>621528.07692307688</v>
      </c>
      <c r="R27">
        <f t="shared" si="4"/>
        <v>1938.0757399969125</v>
      </c>
      <c r="S27">
        <f>D27+R27</f>
        <v>620637.07573999686</v>
      </c>
      <c r="T27">
        <f>D27-R27</f>
        <v>616760.92426000314</v>
      </c>
      <c r="U27">
        <f>IF(D27&gt;S27,S27,IF(D27&lt;T27,T27,D27))</f>
        <v>618699</v>
      </c>
      <c r="V27">
        <f>AVERAGE(D25:D29)</f>
        <v>600911</v>
      </c>
      <c r="W27">
        <f t="shared" si="6"/>
        <v>600911</v>
      </c>
      <c r="X27">
        <f>W27/D27</f>
        <v>0.97124934742095914</v>
      </c>
      <c r="Y27">
        <f t="shared" si="3"/>
        <v>1.0296017213863617</v>
      </c>
    </row>
    <row r="28" spans="1:25" x14ac:dyDescent="0.3">
      <c r="A28" s="1" t="s">
        <v>4</v>
      </c>
      <c r="B28" s="1" t="s">
        <v>5</v>
      </c>
      <c r="C28" s="1">
        <v>201526</v>
      </c>
      <c r="D28" s="1">
        <v>586721</v>
      </c>
      <c r="E28">
        <f t="shared" si="0"/>
        <v>707200.60952380951</v>
      </c>
      <c r="F28">
        <f t="shared" si="7"/>
        <v>653210.54716981133</v>
      </c>
      <c r="G28">
        <f t="shared" si="5"/>
        <v>596321</v>
      </c>
      <c r="H28">
        <f t="shared" si="2"/>
        <v>0.82963870802524631</v>
      </c>
      <c r="K28" t="s">
        <v>102</v>
      </c>
      <c r="Q28">
        <f>AVERAGE(D22:D34)</f>
        <v>621124.38461538462</v>
      </c>
      <c r="R28">
        <f t="shared" si="4"/>
        <v>8605.7509530704247</v>
      </c>
      <c r="S28">
        <f>D28+R28</f>
        <v>595326.75095307047</v>
      </c>
      <c r="T28">
        <f>D28-R28</f>
        <v>578115.24904692953</v>
      </c>
      <c r="U28">
        <f>IF(D28&gt;S28,S28,IF(D28&lt;T28,T28,D28))</f>
        <v>586721</v>
      </c>
      <c r="V28">
        <f>AVERAGE(D26:D30)</f>
        <v>596321</v>
      </c>
      <c r="W28">
        <f t="shared" si="6"/>
        <v>596321</v>
      </c>
      <c r="X28">
        <f>W28/D28</f>
        <v>1.0163621210081111</v>
      </c>
      <c r="Y28">
        <f t="shared" si="3"/>
        <v>0.98390128806464972</v>
      </c>
    </row>
    <row r="29" spans="1:25" x14ac:dyDescent="0.3">
      <c r="A29" s="1" t="s">
        <v>4</v>
      </c>
      <c r="B29" s="1" t="s">
        <v>5</v>
      </c>
      <c r="C29" s="1">
        <v>201527</v>
      </c>
      <c r="D29" s="1">
        <v>599043</v>
      </c>
      <c r="E29">
        <f t="shared" si="0"/>
        <v>707200.60952380951</v>
      </c>
      <c r="F29">
        <f t="shared" si="7"/>
        <v>653210.54716981133</v>
      </c>
      <c r="G29">
        <f>AVERAGE(D27:D31)</f>
        <v>602574.80000000005</v>
      </c>
      <c r="H29">
        <f t="shared" si="2"/>
        <v>0.84706233554205079</v>
      </c>
      <c r="K29" t="s">
        <v>103</v>
      </c>
      <c r="Q29">
        <f>AVERAGE(D23:D35)</f>
        <v>623717.15384615387</v>
      </c>
      <c r="R29">
        <f t="shared" si="4"/>
        <v>16504.155490495064</v>
      </c>
      <c r="S29">
        <f>D29+R29</f>
        <v>615547.15549049503</v>
      </c>
      <c r="T29">
        <f>D29-R29</f>
        <v>582538.84450950497</v>
      </c>
      <c r="U29">
        <f>IF(D29&gt;S29,S29,IF(D29&lt;T29,T29,D29))</f>
        <v>599043</v>
      </c>
      <c r="V29">
        <f>AVERAGE(D27:D31)</f>
        <v>602574.80000000005</v>
      </c>
      <c r="W29">
        <f t="shared" si="6"/>
        <v>602574.80000000005</v>
      </c>
      <c r="X29">
        <f>W29/D29</f>
        <v>1.0058957370339026</v>
      </c>
      <c r="Y29">
        <f t="shared" si="3"/>
        <v>0.99413881894828648</v>
      </c>
    </row>
    <row r="30" spans="1:25" x14ac:dyDescent="0.3">
      <c r="A30" s="1" t="s">
        <v>4</v>
      </c>
      <c r="B30" s="1" t="s">
        <v>5</v>
      </c>
      <c r="C30" s="1">
        <v>201528</v>
      </c>
      <c r="D30" s="1">
        <v>587529</v>
      </c>
      <c r="E30">
        <f t="shared" si="0"/>
        <v>707200.60952380951</v>
      </c>
      <c r="F30">
        <f t="shared" si="7"/>
        <v>653210.54716981133</v>
      </c>
      <c r="G30">
        <f t="shared" si="5"/>
        <v>607631.80000000005</v>
      </c>
      <c r="H30">
        <f t="shared" si="2"/>
        <v>0.83078124097716788</v>
      </c>
      <c r="K30" t="s">
        <v>104</v>
      </c>
      <c r="Q30">
        <f>AVERAGE(D24:D36)</f>
        <v>641088.92307692312</v>
      </c>
      <c r="R30">
        <f t="shared" si="4"/>
        <v>23192.283162099542</v>
      </c>
      <c r="S30">
        <f>D30+R30</f>
        <v>610721.28316209954</v>
      </c>
      <c r="T30">
        <f>D30-R30</f>
        <v>564336.71683790046</v>
      </c>
      <c r="U30">
        <f>IF(D30&gt;S30,S30,IF(D30&lt;T30,T30,D30))</f>
        <v>587529</v>
      </c>
      <c r="V30">
        <f>AVERAGE(D28:D32)</f>
        <v>607631.80000000005</v>
      </c>
      <c r="W30">
        <f t="shared" si="6"/>
        <v>607631.80000000005</v>
      </c>
      <c r="X30">
        <f>W30/D30</f>
        <v>1.0342158429626453</v>
      </c>
      <c r="Y30">
        <f t="shared" si="3"/>
        <v>0.96691614889148325</v>
      </c>
    </row>
    <row r="31" spans="1:25" x14ac:dyDescent="0.3">
      <c r="A31" s="1" t="s">
        <v>4</v>
      </c>
      <c r="B31" s="1" t="s">
        <v>5</v>
      </c>
      <c r="C31" s="1">
        <v>201529</v>
      </c>
      <c r="D31" s="1">
        <v>620882</v>
      </c>
      <c r="E31">
        <f t="shared" si="0"/>
        <v>707200.60952380951</v>
      </c>
      <c r="F31">
        <f t="shared" si="7"/>
        <v>653210.54716981133</v>
      </c>
      <c r="G31">
        <f>AVERAGE(D29:D33)</f>
        <v>624515.19999999995</v>
      </c>
      <c r="H31">
        <f t="shared" si="2"/>
        <v>0.87794324784033806</v>
      </c>
      <c r="K31" t="s">
        <v>105</v>
      </c>
      <c r="Q31">
        <f>AVERAGE(D25:D37)</f>
        <v>658799.76923076925</v>
      </c>
      <c r="R31">
        <f t="shared" si="4"/>
        <v>25020.207329466055</v>
      </c>
      <c r="S31">
        <f>D31+R31</f>
        <v>645902.20732946601</v>
      </c>
      <c r="T31">
        <f>D31-R31</f>
        <v>595861.79267053399</v>
      </c>
      <c r="U31">
        <f>IF(D31&gt;S31,S31,IF(D31&lt;T31,T31,D31))</f>
        <v>620882</v>
      </c>
      <c r="V31">
        <f>AVERAGE(D29:D33)</f>
        <v>624515.19999999995</v>
      </c>
      <c r="W31">
        <f t="shared" si="6"/>
        <v>624515.19999999995</v>
      </c>
      <c r="X31">
        <f>W31/D31</f>
        <v>1.0058516755196638</v>
      </c>
      <c r="Y31">
        <f t="shared" si="3"/>
        <v>0.99418236737872845</v>
      </c>
    </row>
    <row r="32" spans="1:25" x14ac:dyDescent="0.3">
      <c r="A32" s="1" t="s">
        <v>4</v>
      </c>
      <c r="B32" s="1" t="s">
        <v>5</v>
      </c>
      <c r="C32" s="1">
        <v>201530</v>
      </c>
      <c r="D32" s="1">
        <v>643984</v>
      </c>
      <c r="E32">
        <f t="shared" si="0"/>
        <v>707200.60952380951</v>
      </c>
      <c r="F32">
        <f t="shared" si="7"/>
        <v>653210.54716981133</v>
      </c>
      <c r="G32">
        <f t="shared" si="5"/>
        <v>640208.4</v>
      </c>
      <c r="H32">
        <f t="shared" si="2"/>
        <v>0.91061007488896806</v>
      </c>
      <c r="Q32">
        <f>AVERAGE(D26:D38)</f>
        <v>675453.76923076925</v>
      </c>
      <c r="R32">
        <f t="shared" si="4"/>
        <v>20407.302511021167</v>
      </c>
      <c r="S32">
        <f>D32+R32</f>
        <v>664391.30251102115</v>
      </c>
      <c r="T32">
        <f>D32-R32</f>
        <v>623576.69748897885</v>
      </c>
      <c r="U32">
        <f>IF(D32&gt;S32,S32,IF(D32&lt;T32,T32,D32))</f>
        <v>643984</v>
      </c>
      <c r="V32">
        <f>AVERAGE(D30:D34)</f>
        <v>640208.4</v>
      </c>
      <c r="W32">
        <f t="shared" si="6"/>
        <v>640208.4</v>
      </c>
      <c r="X32">
        <f>W32/D32</f>
        <v>0.99413712141916577</v>
      </c>
      <c r="Y32">
        <f t="shared" si="3"/>
        <v>1.0058974546413324</v>
      </c>
    </row>
    <row r="33" spans="1:25" x14ac:dyDescent="0.3">
      <c r="A33" s="1" t="s">
        <v>4</v>
      </c>
      <c r="B33" s="1" t="s">
        <v>5</v>
      </c>
      <c r="C33" s="1">
        <v>201531</v>
      </c>
      <c r="D33" s="1">
        <v>671138</v>
      </c>
      <c r="E33">
        <f t="shared" si="0"/>
        <v>707200.60952380951</v>
      </c>
      <c r="F33">
        <f t="shared" si="7"/>
        <v>653210.54716981133</v>
      </c>
      <c r="G33">
        <f>AVERAGE(D31:D35)</f>
        <v>658569</v>
      </c>
      <c r="H33">
        <f t="shared" si="2"/>
        <v>0.94900653500837318</v>
      </c>
      <c r="Q33">
        <f>AVERAGE(D27:D39)</f>
        <v>685274.38461538462</v>
      </c>
      <c r="R33">
        <f t="shared" si="4"/>
        <v>14435.687943508836</v>
      </c>
      <c r="S33">
        <f>D33+R33</f>
        <v>685573.68794350885</v>
      </c>
      <c r="T33">
        <f>D33-R33</f>
        <v>656702.31205649115</v>
      </c>
      <c r="U33">
        <f>IF(D33&gt;S33,S33,IF(D33&lt;T33,T33,D33))</f>
        <v>671138</v>
      </c>
      <c r="V33">
        <f>AVERAGE(D31:D35)</f>
        <v>658569</v>
      </c>
      <c r="W33">
        <f t="shared" si="6"/>
        <v>658569</v>
      </c>
      <c r="X33">
        <f>W33/D33</f>
        <v>0.98127210797183295</v>
      </c>
      <c r="Y33">
        <f t="shared" si="3"/>
        <v>1.019085319837405</v>
      </c>
    </row>
    <row r="34" spans="1:25" x14ac:dyDescent="0.3">
      <c r="A34" s="1" t="s">
        <v>4</v>
      </c>
      <c r="B34" s="1" t="s">
        <v>5</v>
      </c>
      <c r="C34" s="1">
        <v>201532</v>
      </c>
      <c r="D34" s="1">
        <v>677509</v>
      </c>
      <c r="E34">
        <f t="shared" si="0"/>
        <v>707200.60952380951</v>
      </c>
      <c r="F34">
        <f t="shared" si="7"/>
        <v>653210.54716981133</v>
      </c>
      <c r="G34">
        <f t="shared" si="5"/>
        <v>703617.2</v>
      </c>
      <c r="H34">
        <f t="shared" si="2"/>
        <v>0.95801529421220066</v>
      </c>
      <c r="Q34">
        <f>AVERAGE(D28:D40)</f>
        <v>691024.38461538462</v>
      </c>
      <c r="R34">
        <f t="shared" si="4"/>
        <v>9030.716734875572</v>
      </c>
      <c r="S34">
        <f>D34+R34</f>
        <v>686539.71673487558</v>
      </c>
      <c r="T34">
        <f>D34-R34</f>
        <v>668478.28326512442</v>
      </c>
      <c r="U34">
        <f>IF(D34&gt;S34,S34,IF(D34&lt;T34,T34,D34))</f>
        <v>677509</v>
      </c>
      <c r="V34">
        <f>AVERAGE(D32:D36)</f>
        <v>703617.2</v>
      </c>
      <c r="W34">
        <f t="shared" si="6"/>
        <v>703617.2</v>
      </c>
      <c r="X34">
        <f>W34/D34</f>
        <v>1.0385355766491662</v>
      </c>
      <c r="Y34">
        <f>U34/W34</f>
        <v>0.96289431241874135</v>
      </c>
    </row>
    <row r="35" spans="1:25" x14ac:dyDescent="0.3">
      <c r="A35" s="1" t="s">
        <v>4</v>
      </c>
      <c r="B35" s="1" t="s">
        <v>5</v>
      </c>
      <c r="C35" s="1">
        <v>201533</v>
      </c>
      <c r="D35" s="1">
        <v>679332</v>
      </c>
      <c r="E35">
        <f t="shared" si="0"/>
        <v>707200.60952380951</v>
      </c>
      <c r="F35">
        <f t="shared" si="7"/>
        <v>653210.54716981133</v>
      </c>
      <c r="G35">
        <f t="shared" si="5"/>
        <v>741489.4</v>
      </c>
      <c r="H35">
        <f t="shared" si="2"/>
        <v>0.96059306348367723</v>
      </c>
      <c r="Q35">
        <f>AVERAGE(D29:D41)</f>
        <v>694828.07692307688</v>
      </c>
      <c r="R35">
        <f t="shared" si="4"/>
        <v>6335.6239060797852</v>
      </c>
      <c r="S35">
        <f>D35+R35</f>
        <v>685667.6239060798</v>
      </c>
      <c r="T35">
        <f>D35-R35</f>
        <v>672996.3760939202</v>
      </c>
      <c r="U35">
        <f>IF(D35&gt;S35,S35,IF(D35&lt;T35,T35,D35))</f>
        <v>679332</v>
      </c>
      <c r="V35">
        <f>AVERAGE(D33:D37)</f>
        <v>741489.4</v>
      </c>
      <c r="W35">
        <f t="shared" si="6"/>
        <v>741489.4</v>
      </c>
      <c r="X35">
        <f>W35/D35</f>
        <v>1.0914978243333158</v>
      </c>
      <c r="Y35">
        <f t="shared" si="3"/>
        <v>0.91617223388493485</v>
      </c>
    </row>
    <row r="36" spans="1:25" x14ac:dyDescent="0.3">
      <c r="A36" s="1" t="s">
        <v>4</v>
      </c>
      <c r="B36" s="1" t="s">
        <v>5</v>
      </c>
      <c r="C36" s="1">
        <v>201534</v>
      </c>
      <c r="D36" s="1">
        <v>846123</v>
      </c>
      <c r="E36">
        <f t="shared" si="0"/>
        <v>707200.60952380951</v>
      </c>
      <c r="F36">
        <f t="shared" si="7"/>
        <v>653210.54716981133</v>
      </c>
      <c r="G36">
        <f t="shared" si="5"/>
        <v>772658</v>
      </c>
      <c r="H36">
        <f t="shared" si="2"/>
        <v>1.1964398624737234</v>
      </c>
      <c r="Q36">
        <f>AVERAGE(D30:D42)</f>
        <v>698527.4615384615</v>
      </c>
      <c r="R36">
        <f t="shared" si="4"/>
        <v>4824.0633151565416</v>
      </c>
      <c r="S36">
        <f>D36+R36</f>
        <v>850947.0633151565</v>
      </c>
      <c r="T36">
        <f>D36-R36</f>
        <v>841298.9366848435</v>
      </c>
      <c r="U36">
        <f>IF(D36&gt;S36,S36,IF(D36&lt;T36,T36,D36))</f>
        <v>846123</v>
      </c>
      <c r="V36">
        <f>AVERAGE(D34:D38)</f>
        <v>772658</v>
      </c>
      <c r="W36">
        <f t="shared" si="6"/>
        <v>772658</v>
      </c>
      <c r="X36">
        <f>W36/D36</f>
        <v>0.91317456209085446</v>
      </c>
      <c r="Y36">
        <f t="shared" si="3"/>
        <v>1.0950808766621196</v>
      </c>
    </row>
    <row r="37" spans="1:25" x14ac:dyDescent="0.3">
      <c r="A37" s="1" t="s">
        <v>4</v>
      </c>
      <c r="B37" s="1" t="s">
        <v>5</v>
      </c>
      <c r="C37" s="1">
        <v>201535</v>
      </c>
      <c r="D37" s="1">
        <v>833345</v>
      </c>
      <c r="E37">
        <f t="shared" si="0"/>
        <v>707200.60952380951</v>
      </c>
      <c r="F37">
        <f t="shared" si="7"/>
        <v>653210.54716981133</v>
      </c>
      <c r="G37">
        <f t="shared" si="5"/>
        <v>780612.4</v>
      </c>
      <c r="H37">
        <f t="shared" si="2"/>
        <v>1.178371439132567</v>
      </c>
      <c r="Q37">
        <f>AVERAGE(D31:D43)</f>
        <v>701389.4615384615</v>
      </c>
      <c r="R37">
        <f t="shared" si="4"/>
        <v>3199.3501978004656</v>
      </c>
      <c r="S37">
        <f>D37+R37</f>
        <v>836544.35019780044</v>
      </c>
      <c r="T37">
        <f>D37-R37</f>
        <v>830145.64980219956</v>
      </c>
      <c r="U37">
        <f>IF(D37&gt;S37,S37,IF(D37&lt;T37,T37,D37))</f>
        <v>833345</v>
      </c>
      <c r="V37">
        <f>AVERAGE(D35:D39)</f>
        <v>780612.4</v>
      </c>
      <c r="W37">
        <f t="shared" si="6"/>
        <v>780612.4</v>
      </c>
      <c r="X37">
        <f>W37/D37</f>
        <v>0.93672176589527745</v>
      </c>
      <c r="Y37">
        <f t="shared" si="3"/>
        <v>1.0675528597803468</v>
      </c>
    </row>
    <row r="38" spans="1:25" x14ac:dyDescent="0.3">
      <c r="A38" s="1" t="s">
        <v>4</v>
      </c>
      <c r="B38" s="1" t="s">
        <v>5</v>
      </c>
      <c r="C38" s="1">
        <v>201536</v>
      </c>
      <c r="D38" s="1">
        <v>826981</v>
      </c>
      <c r="E38">
        <f t="shared" si="0"/>
        <v>707200.60952380951</v>
      </c>
      <c r="F38">
        <f t="shared" si="7"/>
        <v>653210.54716981133</v>
      </c>
      <c r="G38">
        <f t="shared" si="5"/>
        <v>783435.8</v>
      </c>
      <c r="H38">
        <f t="shared" si="2"/>
        <v>1.1693725781102537</v>
      </c>
      <c r="Q38">
        <f>AVERAGE(D32:D44)</f>
        <v>702796.92307692312</v>
      </c>
      <c r="R38">
        <f t="shared" si="4"/>
        <v>2120.5408728650336</v>
      </c>
      <c r="S38">
        <f>D38+R38</f>
        <v>829101.54087286501</v>
      </c>
      <c r="T38">
        <f>D38-R38</f>
        <v>824860.45912713499</v>
      </c>
      <c r="U38">
        <f>IF(D38&gt;S38,S38,IF(D38&lt;T38,T38,D38))</f>
        <v>826981</v>
      </c>
      <c r="V38">
        <f>AVERAGE(D36:D40)</f>
        <v>783435.8</v>
      </c>
      <c r="W38">
        <f t="shared" si="6"/>
        <v>783435.8</v>
      </c>
      <c r="X38">
        <f>W38/D38</f>
        <v>0.94734437671482175</v>
      </c>
      <c r="Y38">
        <f t="shared" si="3"/>
        <v>1.0555823463773291</v>
      </c>
    </row>
    <row r="39" spans="1:25" x14ac:dyDescent="0.3">
      <c r="A39" s="1" t="s">
        <v>4</v>
      </c>
      <c r="B39" s="1" t="s">
        <v>5</v>
      </c>
      <c r="C39" s="1">
        <v>201537</v>
      </c>
      <c r="D39" s="1">
        <v>717281</v>
      </c>
      <c r="E39">
        <f t="shared" si="0"/>
        <v>707200.60952380951</v>
      </c>
      <c r="F39">
        <f t="shared" si="7"/>
        <v>653210.54716981133</v>
      </c>
      <c r="G39">
        <f t="shared" si="5"/>
        <v>741445</v>
      </c>
      <c r="H39">
        <f t="shared" si="2"/>
        <v>1.0142539335238667</v>
      </c>
      <c r="Q39">
        <f>AVERAGE(D33:D45)</f>
        <v>701560.15384615387</v>
      </c>
      <c r="R39">
        <f t="shared" si="4"/>
        <v>3759.6674263563427</v>
      </c>
      <c r="S39">
        <f>D39+R39</f>
        <v>721040.66742635635</v>
      </c>
      <c r="T39">
        <f>D39-R39</f>
        <v>713521.33257364365</v>
      </c>
      <c r="U39">
        <f>IF(D39&gt;S39,S39,IF(D39&lt;T39,T39,D39))</f>
        <v>717281</v>
      </c>
      <c r="V39">
        <f>AVERAGE(D37:D41)</f>
        <v>741445</v>
      </c>
      <c r="W39">
        <f t="shared" si="6"/>
        <v>741445</v>
      </c>
      <c r="X39">
        <f>W39/D39</f>
        <v>1.0336883313513114</v>
      </c>
      <c r="Y39">
        <f t="shared" si="3"/>
        <v>0.96740958533674104</v>
      </c>
    </row>
    <row r="40" spans="1:25" x14ac:dyDescent="0.3">
      <c r="A40" s="1" t="s">
        <v>4</v>
      </c>
      <c r="B40" s="1" t="s">
        <v>5</v>
      </c>
      <c r="C40" s="1">
        <v>201538</v>
      </c>
      <c r="D40" s="1">
        <v>693449</v>
      </c>
      <c r="E40">
        <f t="shared" si="0"/>
        <v>707200.60952380951</v>
      </c>
      <c r="F40">
        <f t="shared" si="7"/>
        <v>653210.54716981133</v>
      </c>
      <c r="G40">
        <f t="shared" si="5"/>
        <v>704203</v>
      </c>
      <c r="H40">
        <f t="shared" si="2"/>
        <v>0.98055486754590171</v>
      </c>
      <c r="Q40">
        <f>AVERAGE(D34:D46)</f>
        <v>697867.38461538462</v>
      </c>
      <c r="R40">
        <f t="shared" si="4"/>
        <v>5082.0495031692717</v>
      </c>
      <c r="S40">
        <f>D40+R40</f>
        <v>698531.04950316926</v>
      </c>
      <c r="T40">
        <f>D40-R40</f>
        <v>688366.95049683074</v>
      </c>
      <c r="U40">
        <f>IF(D40&gt;S40,S40,IF(D40&lt;T40,T40,D40))</f>
        <v>693449</v>
      </c>
      <c r="V40">
        <f>AVERAGE(D38:D42)</f>
        <v>704203</v>
      </c>
      <c r="W40">
        <f t="shared" si="6"/>
        <v>704203</v>
      </c>
      <c r="X40">
        <f>W40/D40</f>
        <v>1.0155079897728601</v>
      </c>
      <c r="Y40">
        <f t="shared" si="3"/>
        <v>0.98472883529323219</v>
      </c>
    </row>
    <row r="41" spans="1:25" x14ac:dyDescent="0.3">
      <c r="A41" s="1" t="s">
        <v>4</v>
      </c>
      <c r="B41" s="1" t="s">
        <v>5</v>
      </c>
      <c r="C41" s="1">
        <v>201539</v>
      </c>
      <c r="D41" s="1">
        <v>636169</v>
      </c>
      <c r="E41">
        <f t="shared" si="0"/>
        <v>707200.60952380951</v>
      </c>
      <c r="F41">
        <f t="shared" si="7"/>
        <v>653210.54716981133</v>
      </c>
      <c r="G41">
        <f t="shared" si="5"/>
        <v>663753.80000000005</v>
      </c>
      <c r="H41">
        <f t="shared" si="2"/>
        <v>0.89955946224135985</v>
      </c>
      <c r="Q41">
        <f>AVERAGE(D35:D47)</f>
        <v>693566.07692307688</v>
      </c>
      <c r="R41">
        <f t="shared" si="4"/>
        <v>8895.5988387184188</v>
      </c>
      <c r="S41">
        <f>D41+R41</f>
        <v>645064.59883871838</v>
      </c>
      <c r="T41">
        <f>D41-R41</f>
        <v>627273.40116128162</v>
      </c>
      <c r="U41">
        <f>IF(D41&gt;S41,S41,IF(D41&lt;T41,T41,D41))</f>
        <v>636169</v>
      </c>
      <c r="V41">
        <f>AVERAGE(D39:D43)</f>
        <v>663753.80000000005</v>
      </c>
      <c r="W41">
        <f t="shared" si="6"/>
        <v>663753.80000000005</v>
      </c>
      <c r="X41">
        <f>W41/D41</f>
        <v>1.0433608050690935</v>
      </c>
      <c r="Y41">
        <f t="shared" si="3"/>
        <v>0.95844121721035713</v>
      </c>
    </row>
    <row r="42" spans="1:25" x14ac:dyDescent="0.3">
      <c r="A42" s="1" t="s">
        <v>4</v>
      </c>
      <c r="B42" s="1" t="s">
        <v>5</v>
      </c>
      <c r="C42" s="1">
        <v>201540</v>
      </c>
      <c r="D42" s="1">
        <v>647135</v>
      </c>
      <c r="E42">
        <f t="shared" si="0"/>
        <v>707200.60952380951</v>
      </c>
      <c r="F42">
        <f t="shared" si="7"/>
        <v>653210.54716981133</v>
      </c>
      <c r="G42">
        <f t="shared" si="5"/>
        <v>648133.4</v>
      </c>
      <c r="H42">
        <f t="shared" si="2"/>
        <v>0.91506567059627619</v>
      </c>
      <c r="Q42">
        <f>AVERAGE(D36:D48)</f>
        <v>690921.23076923075</v>
      </c>
      <c r="R42">
        <f t="shared" si="4"/>
        <v>8309.8873780276281</v>
      </c>
      <c r="S42">
        <f>D42+R42</f>
        <v>655444.88737802766</v>
      </c>
      <c r="T42">
        <f>D42-R42</f>
        <v>638825.11262197234</v>
      </c>
      <c r="U42">
        <f>IF(D42&gt;S42,S42,IF(D42&lt;T42,T42,D42))</f>
        <v>647135</v>
      </c>
      <c r="V42">
        <f>AVERAGE(D40:D44)</f>
        <v>648133.4</v>
      </c>
      <c r="W42">
        <f t="shared" si="6"/>
        <v>648133.4</v>
      </c>
      <c r="X42">
        <f>W42/D42</f>
        <v>1.0015428001885234</v>
      </c>
      <c r="Y42">
        <f t="shared" si="3"/>
        <v>0.99845957637733218</v>
      </c>
    </row>
    <row r="43" spans="1:25" x14ac:dyDescent="0.3">
      <c r="A43" s="1" t="s">
        <v>4</v>
      </c>
      <c r="B43" s="1" t="s">
        <v>5</v>
      </c>
      <c r="C43" s="1">
        <v>201541</v>
      </c>
      <c r="D43" s="1">
        <v>624735</v>
      </c>
      <c r="E43">
        <f t="shared" si="0"/>
        <v>707200.60952380951</v>
      </c>
      <c r="F43">
        <f t="shared" si="7"/>
        <v>653210.54716981133</v>
      </c>
      <c r="G43">
        <f t="shared" si="5"/>
        <v>635024.80000000005</v>
      </c>
      <c r="H43">
        <f t="shared" si="2"/>
        <v>0.88339148975092463</v>
      </c>
      <c r="Q43">
        <f>AVERAGE(D37:D49)</f>
        <v>678286.61538461538</v>
      </c>
      <c r="R43">
        <f t="shared" si="4"/>
        <v>8675.054016338494</v>
      </c>
      <c r="S43">
        <f>D43+R43</f>
        <v>633410.05401633854</v>
      </c>
      <c r="T43">
        <f>D43-R43</f>
        <v>616059.94598366146</v>
      </c>
      <c r="U43">
        <f>IF(D43&gt;S43,S43,IF(D43&lt;T43,T43,D43))</f>
        <v>624735</v>
      </c>
      <c r="V43">
        <f>AVERAGE(D41:D45)</f>
        <v>635024.80000000005</v>
      </c>
      <c r="W43">
        <f t="shared" si="6"/>
        <v>635024.80000000005</v>
      </c>
      <c r="X43">
        <f>W43/D43</f>
        <v>1.0164706635613501</v>
      </c>
      <c r="Y43">
        <f t="shared" si="3"/>
        <v>0.98379622339159034</v>
      </c>
    </row>
    <row r="44" spans="1:25" x14ac:dyDescent="0.3">
      <c r="A44" s="1" t="s">
        <v>4</v>
      </c>
      <c r="B44" s="1" t="s">
        <v>5</v>
      </c>
      <c r="C44" s="1">
        <v>201542</v>
      </c>
      <c r="D44" s="1">
        <v>639179</v>
      </c>
      <c r="E44">
        <f t="shared" si="0"/>
        <v>707200.60952380951</v>
      </c>
      <c r="F44">
        <f t="shared" si="7"/>
        <v>653210.54716981133</v>
      </c>
      <c r="G44">
        <f t="shared" si="5"/>
        <v>632417.4</v>
      </c>
      <c r="H44">
        <f t="shared" si="2"/>
        <v>0.90381568029245396</v>
      </c>
      <c r="Q44">
        <f>AVERAGE(D38:D50)</f>
        <v>699080.4615384615</v>
      </c>
      <c r="R44">
        <f t="shared" si="4"/>
        <v>9827.2299933104405</v>
      </c>
      <c r="S44">
        <f>D44+R44</f>
        <v>649006.22999331041</v>
      </c>
      <c r="T44">
        <f>D44-R44</f>
        <v>629351.77000668959</v>
      </c>
      <c r="U44">
        <f>IF(D44&gt;S44,S44,IF(D44&lt;T44,T44,D44))</f>
        <v>639179</v>
      </c>
      <c r="V44">
        <f>AVERAGE(D42:D46)</f>
        <v>632417.4</v>
      </c>
      <c r="W44">
        <f t="shared" si="6"/>
        <v>632417.4</v>
      </c>
      <c r="X44">
        <f>W44/D44</f>
        <v>0.98942142967775859</v>
      </c>
      <c r="Y44">
        <f t="shared" si="3"/>
        <v>1.0106916729362601</v>
      </c>
    </row>
    <row r="45" spans="1:25" x14ac:dyDescent="0.3">
      <c r="A45" s="1" t="s">
        <v>4</v>
      </c>
      <c r="B45" s="1" t="s">
        <v>5</v>
      </c>
      <c r="C45" s="1">
        <v>201543</v>
      </c>
      <c r="D45" s="1">
        <v>627906</v>
      </c>
      <c r="E45">
        <f t="shared" si="0"/>
        <v>707200.60952380951</v>
      </c>
      <c r="F45">
        <f t="shared" si="7"/>
        <v>653210.54716981133</v>
      </c>
      <c r="G45">
        <f t="shared" si="5"/>
        <v>627308.80000000005</v>
      </c>
      <c r="H45">
        <f t="shared" si="2"/>
        <v>0.88787536597684469</v>
      </c>
      <c r="Q45">
        <f>AVERAGE(D39:D51)</f>
        <v>699727.92307692312</v>
      </c>
      <c r="R45">
        <f t="shared" si="4"/>
        <v>13358.447229215652</v>
      </c>
      <c r="S45">
        <f>D45+R45</f>
        <v>641264.44722921564</v>
      </c>
      <c r="T45">
        <f>D45-R45</f>
        <v>614547.55277078436</v>
      </c>
      <c r="U45">
        <f>IF(D45&gt;S45,S45,IF(D45&lt;T45,T45,D45))</f>
        <v>627906</v>
      </c>
      <c r="V45">
        <f>AVERAGE(D43:D47)</f>
        <v>627308.80000000005</v>
      </c>
      <c r="W45">
        <f t="shared" si="6"/>
        <v>627308.80000000005</v>
      </c>
      <c r="X45">
        <f>W45/D45</f>
        <v>0.99904890222421838</v>
      </c>
      <c r="Y45">
        <f t="shared" si="3"/>
        <v>1.0009520032239305</v>
      </c>
    </row>
    <row r="46" spans="1:25" x14ac:dyDescent="0.3">
      <c r="A46" s="1" t="s">
        <v>4</v>
      </c>
      <c r="B46" s="1" t="s">
        <v>5</v>
      </c>
      <c r="C46" s="1">
        <v>201544</v>
      </c>
      <c r="D46" s="1">
        <v>623132</v>
      </c>
      <c r="E46">
        <f t="shared" si="0"/>
        <v>707200.60952380951</v>
      </c>
      <c r="F46">
        <f t="shared" si="7"/>
        <v>653210.54716981133</v>
      </c>
      <c r="G46">
        <f t="shared" si="5"/>
        <v>631351.6</v>
      </c>
      <c r="H46">
        <f t="shared" si="2"/>
        <v>0.8811248061841791</v>
      </c>
      <c r="Q46">
        <f>AVERAGE(D40:D52)</f>
        <v>702445.76923076925</v>
      </c>
      <c r="R46">
        <f t="shared" si="4"/>
        <v>25250.719419887686</v>
      </c>
      <c r="S46">
        <f>D46+R46</f>
        <v>648382.71941988764</v>
      </c>
      <c r="T46">
        <f>D46-R46</f>
        <v>597881.28058011236</v>
      </c>
      <c r="U46">
        <f>IF(D46&gt;S46,S46,IF(D46&lt;T46,T46,D46))</f>
        <v>623132</v>
      </c>
      <c r="V46">
        <f>AVERAGE(D44:D48)</f>
        <v>631351.6</v>
      </c>
      <c r="W46">
        <f t="shared" si="6"/>
        <v>631351.6</v>
      </c>
      <c r="X46">
        <f>W46/D46</f>
        <v>1.0131907846170634</v>
      </c>
      <c r="Y46">
        <f t="shared" si="3"/>
        <v>0.98698094690818872</v>
      </c>
    </row>
    <row r="47" spans="1:25" x14ac:dyDescent="0.3">
      <c r="A47" s="1" t="s">
        <v>4</v>
      </c>
      <c r="B47" s="1" t="s">
        <v>5</v>
      </c>
      <c r="C47" s="1">
        <v>201545</v>
      </c>
      <c r="D47" s="1">
        <v>621592</v>
      </c>
      <c r="E47">
        <f t="shared" si="0"/>
        <v>707200.60952380951</v>
      </c>
      <c r="F47">
        <f t="shared" si="7"/>
        <v>653210.54716981133</v>
      </c>
      <c r="G47">
        <f t="shared" si="5"/>
        <v>639890.4</v>
      </c>
      <c r="H47">
        <f t="shared" si="2"/>
        <v>0.87894720625106115</v>
      </c>
      <c r="Q47">
        <f>AVERAGE(D41:D53)</f>
        <v>715502.69230769225</v>
      </c>
      <c r="R47">
        <f t="shared" si="4"/>
        <v>31924.968292228008</v>
      </c>
      <c r="S47">
        <f>D47+R47</f>
        <v>653516.96829222806</v>
      </c>
      <c r="T47">
        <f>D47-R47</f>
        <v>589667.03170777194</v>
      </c>
      <c r="U47">
        <f>IF(D47&gt;S47,S47,IF(D47&lt;T47,T47,D47))</f>
        <v>621592</v>
      </c>
      <c r="V47">
        <f>AVERAGE(D45:D49)</f>
        <v>639890.4</v>
      </c>
      <c r="W47">
        <f t="shared" si="6"/>
        <v>639890.4</v>
      </c>
      <c r="X47">
        <f>W47/D47</f>
        <v>1.0294379593044956</v>
      </c>
      <c r="Y47">
        <f t="shared" si="3"/>
        <v>0.97140385290981079</v>
      </c>
    </row>
    <row r="48" spans="1:25" x14ac:dyDescent="0.3">
      <c r="A48" s="1" t="s">
        <v>4</v>
      </c>
      <c r="B48" s="1" t="s">
        <v>5</v>
      </c>
      <c r="C48" s="1">
        <v>201546</v>
      </c>
      <c r="D48" s="1">
        <v>644949</v>
      </c>
      <c r="E48">
        <f t="shared" si="0"/>
        <v>707200.60952380951</v>
      </c>
      <c r="F48">
        <f t="shared" si="7"/>
        <v>653210.54716981133</v>
      </c>
      <c r="G48">
        <f t="shared" si="5"/>
        <v>735042.2</v>
      </c>
      <c r="H48">
        <f t="shared" si="2"/>
        <v>0.91197460991199319</v>
      </c>
      <c r="Q48">
        <f>AVERAGE(D42:D54)</f>
        <v>758656.61538461538</v>
      </c>
      <c r="R48">
        <f t="shared" si="4"/>
        <v>31271.786517212404</v>
      </c>
      <c r="S48">
        <f>D48+R48</f>
        <v>676220.7865172124</v>
      </c>
      <c r="T48">
        <f>D48-R48</f>
        <v>613677.2134827876</v>
      </c>
      <c r="U48">
        <f>IF(D48&gt;S48,S48,IF(D48&lt;T48,T48,D48))</f>
        <v>644949</v>
      </c>
      <c r="V48">
        <f>AVERAGE(D46:D50)</f>
        <v>735042.2</v>
      </c>
      <c r="W48">
        <f t="shared" si="6"/>
        <v>735042.2</v>
      </c>
      <c r="X48">
        <f>W48/D48</f>
        <v>1.1396904251343905</v>
      </c>
      <c r="Y48">
        <f t="shared" si="3"/>
        <v>0.87743125496740193</v>
      </c>
    </row>
    <row r="49" spans="1:25" x14ac:dyDescent="0.3">
      <c r="A49" s="1" t="s">
        <v>4</v>
      </c>
      <c r="B49" s="1" t="s">
        <v>5</v>
      </c>
      <c r="C49" s="1">
        <v>201547</v>
      </c>
      <c r="D49" s="1">
        <v>681873</v>
      </c>
      <c r="E49">
        <f t="shared" si="0"/>
        <v>707200.60952380951</v>
      </c>
      <c r="F49">
        <f t="shared" si="7"/>
        <v>653210.54716981133</v>
      </c>
      <c r="G49">
        <f t="shared" si="5"/>
        <v>777495.4</v>
      </c>
      <c r="H49">
        <f t="shared" si="2"/>
        <v>0.96418610337332178</v>
      </c>
      <c r="Q49">
        <f>AVERAGE(D43:D55)</f>
        <v>767126.30769230775</v>
      </c>
      <c r="R49">
        <f t="shared" si="4"/>
        <v>22381.343579990094</v>
      </c>
      <c r="S49">
        <f>D49+R49</f>
        <v>704254.34357999009</v>
      </c>
      <c r="T49">
        <f>D49-R49</f>
        <v>659491.65642000991</v>
      </c>
      <c r="U49">
        <f>IF(D49&gt;S49,S49,IF(D49&lt;T49,T49,D49))</f>
        <v>681873</v>
      </c>
      <c r="V49">
        <f>AVERAGE(D47:D51)</f>
        <v>777495.4</v>
      </c>
      <c r="W49">
        <f t="shared" si="6"/>
        <v>777495.4</v>
      </c>
      <c r="X49">
        <f>W49/D49</f>
        <v>1.1402349117797597</v>
      </c>
      <c r="Y49">
        <f t="shared" si="3"/>
        <v>0.87701226270920696</v>
      </c>
    </row>
    <row r="50" spans="1:25" x14ac:dyDescent="0.3">
      <c r="A50" s="1" t="s">
        <v>4</v>
      </c>
      <c r="B50" s="1" t="s">
        <v>5</v>
      </c>
      <c r="C50" s="1">
        <v>201548</v>
      </c>
      <c r="D50" s="1">
        <v>1103665</v>
      </c>
      <c r="E50">
        <f t="shared" si="0"/>
        <v>707200.60952380951</v>
      </c>
      <c r="F50">
        <f t="shared" si="7"/>
        <v>653210.54716981133</v>
      </c>
      <c r="G50">
        <f t="shared" si="5"/>
        <v>803699.6</v>
      </c>
      <c r="H50">
        <f t="shared" si="2"/>
        <v>1.5606109286912919</v>
      </c>
      <c r="Q50">
        <f>AVERAGE(D44:D56)</f>
        <v>769165.38461538462</v>
      </c>
      <c r="R50">
        <f t="shared" si="4"/>
        <v>5365.0392859919421</v>
      </c>
      <c r="S50">
        <f>D50+R50</f>
        <v>1109030.039285992</v>
      </c>
      <c r="T50">
        <f>D50-R50</f>
        <v>1098299.960714008</v>
      </c>
      <c r="U50">
        <f>IF(D50&gt;S50,S50,IF(D50&lt;T50,T50,D50))</f>
        <v>1103665</v>
      </c>
      <c r="V50">
        <f>AVERAGE(D48:D52)</f>
        <v>803699.6</v>
      </c>
      <c r="W50">
        <f t="shared" si="6"/>
        <v>803699.6</v>
      </c>
      <c r="X50">
        <f>W50/D50</f>
        <v>0.72820973755623308</v>
      </c>
      <c r="Y50">
        <f t="shared" si="3"/>
        <v>1.3732307444224185</v>
      </c>
    </row>
    <row r="51" spans="1:25" x14ac:dyDescent="0.3">
      <c r="A51" s="1" t="s">
        <v>4</v>
      </c>
      <c r="B51" s="1" t="s">
        <v>5</v>
      </c>
      <c r="C51" s="1">
        <v>201549</v>
      </c>
      <c r="D51" s="1">
        <v>835398</v>
      </c>
      <c r="E51">
        <f t="shared" si="0"/>
        <v>707200.60952380951</v>
      </c>
      <c r="F51">
        <f t="shared" si="7"/>
        <v>653210.54716981133</v>
      </c>
      <c r="G51">
        <f t="shared" si="5"/>
        <v>847347.6</v>
      </c>
      <c r="H51">
        <f t="shared" si="2"/>
        <v>1.1812744343680808</v>
      </c>
      <c r="Q51">
        <f>AVERAGE(D45:D57)</f>
        <v>764089.92307692312</v>
      </c>
      <c r="R51">
        <f t="shared" si="4"/>
        <v>6683.6225870256085</v>
      </c>
      <c r="S51">
        <f>D51+R51</f>
        <v>842081.62258702563</v>
      </c>
      <c r="T51">
        <f>D51-R51</f>
        <v>828714.37741297437</v>
      </c>
      <c r="U51">
        <f>IF(D51&gt;S51,S51,IF(D51&lt;T51,T51,D51))</f>
        <v>835398</v>
      </c>
      <c r="V51">
        <f>AVERAGE(D49:D53)</f>
        <v>847347.6</v>
      </c>
      <c r="W51">
        <f t="shared" si="6"/>
        <v>847347.6</v>
      </c>
      <c r="X51">
        <f>W51/D51</f>
        <v>1.0143040802108696</v>
      </c>
      <c r="Y51">
        <f t="shared" si="3"/>
        <v>0.98589764106253441</v>
      </c>
    </row>
    <row r="52" spans="1:25" x14ac:dyDescent="0.3">
      <c r="A52" s="1" t="s">
        <v>4</v>
      </c>
      <c r="B52" s="1" t="s">
        <v>5</v>
      </c>
      <c r="C52" s="1">
        <v>201550</v>
      </c>
      <c r="D52" s="1">
        <v>752613</v>
      </c>
      <c r="E52">
        <f t="shared" si="0"/>
        <v>707200.60952380951</v>
      </c>
      <c r="F52">
        <f>AVERAGE($D$3:$D$55)</f>
        <v>653210.54716981133</v>
      </c>
      <c r="G52">
        <f t="shared" si="5"/>
        <v>950407</v>
      </c>
      <c r="H52">
        <f t="shared" si="2"/>
        <v>1.0642142977036866</v>
      </c>
      <c r="Q52">
        <f>AVERAGE(D46:D58)</f>
        <v>756664.23076923075</v>
      </c>
      <c r="R52">
        <f t="shared" si="4"/>
        <v>6355.0238335392705</v>
      </c>
      <c r="S52">
        <f>D52+R52</f>
        <v>758968.02383353922</v>
      </c>
      <c r="T52">
        <f>D52-R52</f>
        <v>746257.97616646078</v>
      </c>
      <c r="U52">
        <f>IF(D52&gt;S52,S52,IF(D52&lt;T52,T52,D52))</f>
        <v>752613</v>
      </c>
      <c r="V52">
        <f>AVERAGE(D50:D54)</f>
        <v>950407</v>
      </c>
      <c r="W52">
        <f t="shared" si="6"/>
        <v>950407</v>
      </c>
      <c r="X52">
        <f>W52/D52</f>
        <v>1.2628097043234703</v>
      </c>
      <c r="Y52">
        <f t="shared" si="3"/>
        <v>0.79188495034232698</v>
      </c>
    </row>
    <row r="53" spans="1:25" x14ac:dyDescent="0.3">
      <c r="A53" s="1" t="s">
        <v>4</v>
      </c>
      <c r="B53" s="1" t="s">
        <v>5</v>
      </c>
      <c r="C53" s="1">
        <v>201551</v>
      </c>
      <c r="D53" s="1">
        <v>863189</v>
      </c>
      <c r="E53">
        <f t="shared" si="0"/>
        <v>707200.60952380951</v>
      </c>
      <c r="F53">
        <f t="shared" si="7"/>
        <v>653210.54716981133</v>
      </c>
      <c r="G53">
        <f t="shared" si="5"/>
        <v>881122.2</v>
      </c>
      <c r="H53">
        <f t="shared" si="2"/>
        <v>1.2205716290052755</v>
      </c>
      <c r="Q53">
        <f>AVERAGE(D47:D59)</f>
        <v>753732.92307692312</v>
      </c>
      <c r="R53">
        <f t="shared" si="4"/>
        <v>8570.9767171424828</v>
      </c>
      <c r="S53">
        <f>D53+R53</f>
        <v>871759.9767171425</v>
      </c>
      <c r="T53">
        <f>D53-R53</f>
        <v>854618.0232828575</v>
      </c>
      <c r="U53">
        <f>IF(D53&gt;S53,S53,IF(D53&lt;T53,T53,D53))</f>
        <v>863189</v>
      </c>
      <c r="V53">
        <f>AVERAGE(D51:D55)</f>
        <v>881122.2</v>
      </c>
      <c r="W53">
        <f t="shared" si="6"/>
        <v>881122.2</v>
      </c>
      <c r="X53">
        <f>W53/D53</f>
        <v>1.0207755196138968</v>
      </c>
      <c r="Y53">
        <f t="shared" si="3"/>
        <v>0.97964731793161042</v>
      </c>
    </row>
    <row r="54" spans="1:25" x14ac:dyDescent="0.3">
      <c r="A54" s="1" t="s">
        <v>4</v>
      </c>
      <c r="B54" s="1" t="s">
        <v>5</v>
      </c>
      <c r="C54" s="1">
        <v>201552</v>
      </c>
      <c r="D54" s="1">
        <v>1197170</v>
      </c>
      <c r="E54">
        <f t="shared" si="0"/>
        <v>707200.60952380951</v>
      </c>
      <c r="F54">
        <f t="shared" si="7"/>
        <v>653210.54716981133</v>
      </c>
      <c r="G54">
        <f t="shared" si="5"/>
        <v>844291.2</v>
      </c>
      <c r="H54">
        <f t="shared" si="2"/>
        <v>1.6928294233316756</v>
      </c>
      <c r="Q54">
        <f>AVERAGE(D48:D60)</f>
        <v>756768.07692307688</v>
      </c>
      <c r="R54">
        <f t="shared" si="4"/>
        <v>13219.623654039384</v>
      </c>
      <c r="S54">
        <f>D54+R54</f>
        <v>1210389.6236540393</v>
      </c>
      <c r="T54">
        <f>D54-R54</f>
        <v>1183950.3763459607</v>
      </c>
      <c r="U54">
        <f>IF(D54&gt;S54,S54,IF(D54&lt;T54,T54,D54))</f>
        <v>1197170</v>
      </c>
      <c r="V54">
        <f>AVERAGE(D52:D56)</f>
        <v>844291.2</v>
      </c>
      <c r="W54">
        <f t="shared" si="6"/>
        <v>844291.2</v>
      </c>
      <c r="X54">
        <f>W54/D54</f>
        <v>0.7052391890875982</v>
      </c>
      <c r="Y54">
        <f t="shared" si="3"/>
        <v>1.4179586379675639</v>
      </c>
    </row>
    <row r="55" spans="1:25" x14ac:dyDescent="0.3">
      <c r="A55" s="1" t="s">
        <v>4</v>
      </c>
      <c r="B55" s="1" t="s">
        <v>5</v>
      </c>
      <c r="C55" s="1">
        <v>201553</v>
      </c>
      <c r="D55" s="1">
        <v>757241</v>
      </c>
      <c r="E55">
        <f t="shared" si="0"/>
        <v>707200.60952380951</v>
      </c>
      <c r="F55">
        <f t="shared" si="7"/>
        <v>653210.54716981133</v>
      </c>
      <c r="G55">
        <f t="shared" si="5"/>
        <v>808408.2</v>
      </c>
      <c r="H55">
        <f t="shared" si="2"/>
        <v>1.070758409710485</v>
      </c>
      <c r="Q55">
        <f>AVERAGE(D49:D61)</f>
        <v>774967.07692307688</v>
      </c>
      <c r="R55">
        <f t="shared" si="4"/>
        <v>14539.942778978741</v>
      </c>
      <c r="S55">
        <f>D55+R55</f>
        <v>771780.94277897873</v>
      </c>
      <c r="T55">
        <f>D55-R55</f>
        <v>742701.05722102127</v>
      </c>
      <c r="U55">
        <f>IF(D55&gt;S55,S55,IF(D55&lt;T55,T55,D55))</f>
        <v>757241</v>
      </c>
      <c r="V55">
        <f>AVERAGE(D53:D57)</f>
        <v>808408.2</v>
      </c>
      <c r="W55">
        <f t="shared" si="6"/>
        <v>808408.2</v>
      </c>
      <c r="X55">
        <f>W55/D55</f>
        <v>1.0675705620799718</v>
      </c>
      <c r="Y55">
        <f t="shared" si="3"/>
        <v>0.93670623331133951</v>
      </c>
    </row>
    <row r="56" spans="1:25" x14ac:dyDescent="0.3">
      <c r="A56" s="1" t="s">
        <v>4</v>
      </c>
      <c r="B56" s="1" t="s">
        <v>5</v>
      </c>
      <c r="C56" s="1">
        <v>201601</v>
      </c>
      <c r="D56" s="1">
        <v>651243</v>
      </c>
      <c r="E56">
        <f t="shared" si="0"/>
        <v>707200.60952380951</v>
      </c>
      <c r="F56">
        <f>AVERAGE($D$56:$D$107)</f>
        <v>762228.94230769225</v>
      </c>
      <c r="G56">
        <f t="shared" si="5"/>
        <v>742044.8</v>
      </c>
      <c r="H56">
        <f t="shared" si="2"/>
        <v>0.9208744891191647</v>
      </c>
      <c r="Q56">
        <f>AVERAGE(D50:D62)</f>
        <v>783317.61538461538</v>
      </c>
      <c r="R56">
        <f t="shared" si="4"/>
        <v>19489.285152322056</v>
      </c>
      <c r="S56">
        <f>D56+R56</f>
        <v>670732.28515232203</v>
      </c>
      <c r="T56">
        <f>D56-R56</f>
        <v>631753.71484767797</v>
      </c>
      <c r="U56">
        <f>IF(D56&gt;S56,S56,IF(D56&lt;T56,T56,D56))</f>
        <v>651243</v>
      </c>
      <c r="V56">
        <f>AVERAGE(D54:D58)</f>
        <v>742044.8</v>
      </c>
      <c r="W56">
        <f t="shared" si="6"/>
        <v>742044.8</v>
      </c>
      <c r="X56">
        <f>W56/D56</f>
        <v>1.1394284468316742</v>
      </c>
      <c r="Y56">
        <f t="shared" si="3"/>
        <v>0.87763299466555111</v>
      </c>
    </row>
    <row r="57" spans="1:25" x14ac:dyDescent="0.3">
      <c r="A57" s="1" t="s">
        <v>4</v>
      </c>
      <c r="B57" s="1" t="s">
        <v>5</v>
      </c>
      <c r="C57" s="1">
        <v>201602</v>
      </c>
      <c r="D57" s="1">
        <v>573198</v>
      </c>
      <c r="E57">
        <f t="shared" si="0"/>
        <v>707200.60952380951</v>
      </c>
      <c r="F57">
        <f t="shared" ref="F57:F107" si="8">AVERAGE($D$56:$D$107)</f>
        <v>762228.94230769225</v>
      </c>
      <c r="G57">
        <f t="shared" si="5"/>
        <v>619615.80000000005</v>
      </c>
      <c r="H57">
        <f t="shared" si="2"/>
        <v>0.81051683536579588</v>
      </c>
      <c r="Q57">
        <f>AVERAGE(D51:D63)</f>
        <v>750044.61538461538</v>
      </c>
      <c r="R57">
        <f t="shared" si="4"/>
        <v>19889.429308156188</v>
      </c>
      <c r="S57">
        <f>D57+R57</f>
        <v>593087.42930815613</v>
      </c>
      <c r="T57">
        <f>D57-R57</f>
        <v>553308.57069184387</v>
      </c>
      <c r="U57">
        <f>IF(D57&gt;S57,S57,IF(D57&lt;T57,T57,D57))</f>
        <v>573198</v>
      </c>
      <c r="V57">
        <f>AVERAGE(D55:D59)</f>
        <v>619615.80000000005</v>
      </c>
      <c r="W57">
        <f t="shared" si="6"/>
        <v>619615.80000000005</v>
      </c>
      <c r="X57">
        <f>W57/D57</f>
        <v>1.0809803942093308</v>
      </c>
      <c r="Y57">
        <f t="shared" si="3"/>
        <v>0.92508615822901863</v>
      </c>
    </row>
    <row r="58" spans="1:25" x14ac:dyDescent="0.3">
      <c r="A58" s="1" t="s">
        <v>4</v>
      </c>
      <c r="B58" s="1" t="s">
        <v>5</v>
      </c>
      <c r="C58" s="1">
        <v>201603</v>
      </c>
      <c r="D58" s="1">
        <v>531372</v>
      </c>
      <c r="E58">
        <f t="shared" si="0"/>
        <v>707200.60952380951</v>
      </c>
      <c r="F58">
        <f t="shared" si="8"/>
        <v>762228.94230769225</v>
      </c>
      <c r="G58">
        <f t="shared" si="5"/>
        <v>600377.4</v>
      </c>
      <c r="H58">
        <f t="shared" si="2"/>
        <v>0.75137378679268541</v>
      </c>
      <c r="Q58">
        <f>AVERAGE(D52:D64)</f>
        <v>734661.07692307688</v>
      </c>
      <c r="R58">
        <f t="shared" si="4"/>
        <v>21157.946371371843</v>
      </c>
      <c r="S58">
        <f>D58+R58</f>
        <v>552529.94637137186</v>
      </c>
      <c r="T58">
        <f>D58-R58</f>
        <v>510214.05362862814</v>
      </c>
      <c r="U58">
        <f>IF(D58&gt;S58,S58,IF(D58&lt;T58,T58,D58))</f>
        <v>531372</v>
      </c>
      <c r="V58">
        <f>AVERAGE(D56:D60)</f>
        <v>600377.4</v>
      </c>
      <c r="W58">
        <f t="shared" si="6"/>
        <v>600377.4</v>
      </c>
      <c r="X58">
        <f>W58/D58</f>
        <v>1.1298626950610873</v>
      </c>
      <c r="Y58">
        <f t="shared" si="3"/>
        <v>0.88506329518732718</v>
      </c>
    </row>
    <row r="59" spans="1:25" x14ac:dyDescent="0.3">
      <c r="A59" s="1" t="s">
        <v>4</v>
      </c>
      <c r="B59" s="1" t="s">
        <v>5</v>
      </c>
      <c r="C59" s="1">
        <v>201604</v>
      </c>
      <c r="D59" s="1">
        <v>585025</v>
      </c>
      <c r="E59">
        <f t="shared" si="0"/>
        <v>707200.60952380951</v>
      </c>
      <c r="F59">
        <f t="shared" si="8"/>
        <v>762228.94230769225</v>
      </c>
      <c r="G59">
        <f t="shared" si="5"/>
        <v>646436</v>
      </c>
      <c r="H59">
        <f t="shared" si="2"/>
        <v>0.82724052004695536</v>
      </c>
      <c r="Q59">
        <f>AVERAGE(D53:D65)</f>
        <v>770475</v>
      </c>
      <c r="R59">
        <f t="shared" si="4"/>
        <v>18599.81949532255</v>
      </c>
      <c r="S59">
        <f>D59+R59</f>
        <v>603624.81949532253</v>
      </c>
      <c r="T59">
        <f>D59-R59</f>
        <v>566425.18050467747</v>
      </c>
      <c r="U59">
        <f>IF(D59&gt;S59,S59,IF(D59&lt;T59,T59,D59))</f>
        <v>585025</v>
      </c>
      <c r="V59">
        <f>AVERAGE(D57:D61)</f>
        <v>646436</v>
      </c>
      <c r="W59">
        <f t="shared" si="6"/>
        <v>646436</v>
      </c>
      <c r="X59">
        <f>W59/D59</f>
        <v>1.104971582411008</v>
      </c>
      <c r="Y59">
        <f t="shared" si="3"/>
        <v>0.90500064971629057</v>
      </c>
    </row>
    <row r="60" spans="1:25" x14ac:dyDescent="0.3">
      <c r="A60" s="1" t="s">
        <v>4</v>
      </c>
      <c r="B60" s="1" t="s">
        <v>5</v>
      </c>
      <c r="C60" s="1">
        <v>201605</v>
      </c>
      <c r="D60" s="1">
        <v>661049</v>
      </c>
      <c r="E60">
        <f t="shared" si="0"/>
        <v>707200.60952380951</v>
      </c>
      <c r="F60">
        <f t="shared" si="8"/>
        <v>762228.94230769225</v>
      </c>
      <c r="G60">
        <f t="shared" si="5"/>
        <v>689882.4</v>
      </c>
      <c r="H60">
        <f t="shared" si="2"/>
        <v>0.93474042739458962</v>
      </c>
      <c r="Q60">
        <f>AVERAGE(D54:D66)</f>
        <v>781889.76923076925</v>
      </c>
      <c r="R60">
        <f t="shared" si="4"/>
        <v>18124.724598323959</v>
      </c>
      <c r="S60">
        <f>D60+R60</f>
        <v>679173.72459832393</v>
      </c>
      <c r="T60">
        <f>D60-R60</f>
        <v>642924.27540167607</v>
      </c>
      <c r="U60">
        <f>IF(D60&gt;S60,S60,IF(D60&lt;T60,T60,D60))</f>
        <v>661049</v>
      </c>
      <c r="V60">
        <f>AVERAGE(D58:D62)</f>
        <v>689882.4</v>
      </c>
      <c r="W60">
        <f t="shared" si="6"/>
        <v>689882.4</v>
      </c>
      <c r="X60">
        <f>W60/D60</f>
        <v>1.0436176440778218</v>
      </c>
      <c r="Y60">
        <f t="shared" si="3"/>
        <v>0.95820534050441053</v>
      </c>
    </row>
    <row r="61" spans="1:25" x14ac:dyDescent="0.3">
      <c r="A61" s="1" t="s">
        <v>4</v>
      </c>
      <c r="B61" s="1" t="s">
        <v>5</v>
      </c>
      <c r="C61" s="1">
        <v>201606</v>
      </c>
      <c r="D61" s="1">
        <v>881536</v>
      </c>
      <c r="E61">
        <f t="shared" si="0"/>
        <v>707200.60952380951</v>
      </c>
      <c r="F61">
        <f t="shared" si="8"/>
        <v>762228.94230769225</v>
      </c>
      <c r="G61">
        <f t="shared" si="5"/>
        <v>717831.2</v>
      </c>
      <c r="H61">
        <f t="shared" si="2"/>
        <v>1.2465147627539213</v>
      </c>
      <c r="Q61">
        <f>AVERAGE(D55:D67)</f>
        <v>750908.4615384615</v>
      </c>
      <c r="R61">
        <f t="shared" si="4"/>
        <v>11499.81528493282</v>
      </c>
      <c r="S61">
        <f>D61+R61</f>
        <v>893035.81528493285</v>
      </c>
      <c r="T61">
        <f>D61-R61</f>
        <v>870036.18471506715</v>
      </c>
      <c r="U61">
        <f>IF(D61&gt;S61,S61,IF(D61&lt;T61,T61,D61))</f>
        <v>881536</v>
      </c>
      <c r="V61">
        <f>AVERAGE(D59:D63)</f>
        <v>717831.2</v>
      </c>
      <c r="W61">
        <f t="shared" si="6"/>
        <v>717831.2</v>
      </c>
      <c r="X61">
        <f>W61/D61</f>
        <v>0.81429595614926664</v>
      </c>
      <c r="Y61">
        <f t="shared" si="3"/>
        <v>1.228054729301262</v>
      </c>
    </row>
    <row r="62" spans="1:25" x14ac:dyDescent="0.3">
      <c r="A62" s="1" t="s">
        <v>4</v>
      </c>
      <c r="B62" s="1" t="s">
        <v>5</v>
      </c>
      <c r="C62" s="1">
        <v>201607</v>
      </c>
      <c r="D62" s="1">
        <v>790430</v>
      </c>
      <c r="E62">
        <f t="shared" si="0"/>
        <v>707200.60952380951</v>
      </c>
      <c r="F62">
        <f t="shared" si="8"/>
        <v>762228.94230769225</v>
      </c>
      <c r="G62">
        <f t="shared" si="5"/>
        <v>727908.6</v>
      </c>
      <c r="H62">
        <f t="shared" si="2"/>
        <v>1.1176885163210375</v>
      </c>
      <c r="Q62">
        <f>AVERAGE(D56:D68)</f>
        <v>760845.84615384613</v>
      </c>
      <c r="R62">
        <f t="shared" si="4"/>
        <v>12196.272154849143</v>
      </c>
      <c r="S62">
        <f>D62+R62</f>
        <v>802626.27215484914</v>
      </c>
      <c r="T62">
        <f>D62-R62</f>
        <v>778233.72784515086</v>
      </c>
      <c r="U62">
        <f>IF(D62&gt;S62,S62,IF(D62&lt;T62,T62,D62))</f>
        <v>790430</v>
      </c>
      <c r="V62">
        <f>AVERAGE(D60:D64)</f>
        <v>727908.6</v>
      </c>
      <c r="W62">
        <f t="shared" si="6"/>
        <v>727908.6</v>
      </c>
      <c r="X62">
        <f>W62/D62</f>
        <v>0.92090204066141212</v>
      </c>
      <c r="Y62">
        <f t="shared" si="3"/>
        <v>1.0858918276278093</v>
      </c>
    </row>
    <row r="63" spans="1:25" x14ac:dyDescent="0.3">
      <c r="A63" s="1" t="s">
        <v>4</v>
      </c>
      <c r="B63" s="1" t="s">
        <v>5</v>
      </c>
      <c r="C63" s="1">
        <v>201608</v>
      </c>
      <c r="D63" s="1">
        <v>671116</v>
      </c>
      <c r="E63">
        <f t="shared" si="0"/>
        <v>707200.60952380951</v>
      </c>
      <c r="F63">
        <f t="shared" si="8"/>
        <v>762228.94230769225</v>
      </c>
      <c r="G63">
        <f t="shared" si="5"/>
        <v>839337.6</v>
      </c>
      <c r="H63">
        <f t="shared" si="2"/>
        <v>0.94897542643790012</v>
      </c>
      <c r="Q63">
        <f>AVERAGE(D57:D69)</f>
        <v>767671.5384615385</v>
      </c>
      <c r="R63">
        <f t="shared" si="4"/>
        <v>13332.148553813355</v>
      </c>
      <c r="S63">
        <f>D63+R63</f>
        <v>684448.14855381334</v>
      </c>
      <c r="T63">
        <f>D63-R63</f>
        <v>657783.85144618666</v>
      </c>
      <c r="U63">
        <f>IF(D63&gt;S63,S63,IF(D63&lt;T63,T63,D63))</f>
        <v>671116</v>
      </c>
      <c r="V63">
        <f>AVERAGE(D61:D65)</f>
        <v>839337.6</v>
      </c>
      <c r="W63">
        <f t="shared" si="6"/>
        <v>839337.6</v>
      </c>
      <c r="X63">
        <f>W63/D63</f>
        <v>1.2506594985069646</v>
      </c>
      <c r="Y63">
        <f t="shared" si="3"/>
        <v>0.79957814352651424</v>
      </c>
    </row>
    <row r="64" spans="1:25" x14ac:dyDescent="0.3">
      <c r="A64" s="1" t="s">
        <v>4</v>
      </c>
      <c r="B64" s="1" t="s">
        <v>5</v>
      </c>
      <c r="C64" s="1">
        <v>201609</v>
      </c>
      <c r="D64" s="1">
        <v>635412</v>
      </c>
      <c r="E64">
        <f t="shared" si="0"/>
        <v>707200.60952380951</v>
      </c>
      <c r="F64">
        <f t="shared" si="8"/>
        <v>762228.94230769225</v>
      </c>
      <c r="G64">
        <f t="shared" si="5"/>
        <v>865346.6</v>
      </c>
      <c r="H64">
        <f t="shared" si="2"/>
        <v>0.8984890446118986</v>
      </c>
      <c r="Q64">
        <f>AVERAGE(D58:D70)</f>
        <v>775769.15384615387</v>
      </c>
      <c r="R64">
        <f t="shared" si="4"/>
        <v>13326.953164068609</v>
      </c>
      <c r="S64">
        <f>D64+R64</f>
        <v>648738.95316406863</v>
      </c>
      <c r="T64">
        <f>D64-R64</f>
        <v>622085.04683593137</v>
      </c>
      <c r="U64">
        <f>IF(D64&gt;S64,S64,IF(D64&lt;T64,T64,D64))</f>
        <v>635412</v>
      </c>
      <c r="V64">
        <f>AVERAGE(D62:D66)</f>
        <v>865346.6</v>
      </c>
      <c r="W64">
        <f t="shared" si="6"/>
        <v>865346.6</v>
      </c>
      <c r="X64">
        <f>W64/D64</f>
        <v>1.3618669461703587</v>
      </c>
      <c r="Y64">
        <f t="shared" si="3"/>
        <v>0.73428612304017837</v>
      </c>
    </row>
    <row r="65" spans="1:25" x14ac:dyDescent="0.3">
      <c r="A65" s="1" t="s">
        <v>4</v>
      </c>
      <c r="B65" s="1" t="s">
        <v>5</v>
      </c>
      <c r="C65" s="1">
        <v>201610</v>
      </c>
      <c r="D65" s="1">
        <v>1218194</v>
      </c>
      <c r="E65">
        <f t="shared" si="0"/>
        <v>707200.60952380951</v>
      </c>
      <c r="F65">
        <f t="shared" si="8"/>
        <v>762228.94230769225</v>
      </c>
      <c r="G65">
        <f t="shared" si="5"/>
        <v>866143.2</v>
      </c>
      <c r="H65">
        <f t="shared" si="2"/>
        <v>1.7225579044965271</v>
      </c>
      <c r="Q65">
        <f>AVERAGE(D59:D71)</f>
        <v>785530.5384615385</v>
      </c>
      <c r="R65">
        <f t="shared" si="4"/>
        <v>12559.504464676322</v>
      </c>
      <c r="S65">
        <f>D65+R65</f>
        <v>1230753.5044646764</v>
      </c>
      <c r="T65">
        <f>D65-R65</f>
        <v>1205634.4955353236</v>
      </c>
      <c r="U65">
        <f>IF(D65&gt;S65,S65,IF(D65&lt;T65,T65,D65))</f>
        <v>1218194</v>
      </c>
      <c r="V65">
        <f>AVERAGE(D63:D67)</f>
        <v>866143.2</v>
      </c>
      <c r="W65">
        <f t="shared" si="6"/>
        <v>866143.2</v>
      </c>
      <c r="X65">
        <f>W65/D65</f>
        <v>0.71100596456721998</v>
      </c>
      <c r="Y65">
        <f t="shared" si="3"/>
        <v>1.4064579621475988</v>
      </c>
    </row>
    <row r="66" spans="1:25" x14ac:dyDescent="0.3">
      <c r="A66" s="1" t="s">
        <v>4</v>
      </c>
      <c r="B66" s="1" t="s">
        <v>5</v>
      </c>
      <c r="C66" s="1">
        <v>201611</v>
      </c>
      <c r="D66" s="1">
        <v>1011581</v>
      </c>
      <c r="E66">
        <f t="shared" si="0"/>
        <v>707200.60952380951</v>
      </c>
      <c r="F66">
        <f t="shared" si="8"/>
        <v>762228.94230769225</v>
      </c>
      <c r="G66">
        <f t="shared" si="5"/>
        <v>909205.4</v>
      </c>
      <c r="H66">
        <f t="shared" si="2"/>
        <v>1.430401764898285</v>
      </c>
      <c r="Q66">
        <f>AVERAGE(D60:D72)</f>
        <v>793984</v>
      </c>
      <c r="R66">
        <f t="shared" si="4"/>
        <v>8787.1320631178824</v>
      </c>
      <c r="S66">
        <f>D66+R66</f>
        <v>1020368.1320631179</v>
      </c>
      <c r="T66">
        <f>D66-R66</f>
        <v>1002793.8679368821</v>
      </c>
      <c r="U66">
        <f>IF(D66&gt;S66,S66,IF(D66&lt;T66,T66,D66))</f>
        <v>1011581</v>
      </c>
      <c r="V66">
        <f>AVERAGE(D64:D68)</f>
        <v>909205.4</v>
      </c>
      <c r="W66">
        <f t="shared" si="6"/>
        <v>909205.4</v>
      </c>
      <c r="X66">
        <f>W66/D66</f>
        <v>0.89879643844635282</v>
      </c>
      <c r="Y66">
        <f t="shared" si="3"/>
        <v>1.112598979284549</v>
      </c>
    </row>
    <row r="67" spans="1:25" x14ac:dyDescent="0.3">
      <c r="A67" s="1" t="s">
        <v>4</v>
      </c>
      <c r="B67" s="1" t="s">
        <v>5</v>
      </c>
      <c r="C67" s="1">
        <v>201612</v>
      </c>
      <c r="D67" s="1">
        <v>794413</v>
      </c>
      <c r="E67">
        <f t="shared" si="0"/>
        <v>707200.60952380951</v>
      </c>
      <c r="F67">
        <f t="shared" si="8"/>
        <v>762228.94230769225</v>
      </c>
      <c r="G67">
        <f t="shared" si="5"/>
        <v>930118.4</v>
      </c>
      <c r="H67">
        <f t="shared" si="2"/>
        <v>1.1233205816026015</v>
      </c>
      <c r="Q67">
        <f>AVERAGE(D61:D73)</f>
        <v>797955</v>
      </c>
      <c r="R67">
        <f t="shared" si="4"/>
        <v>8643.4800610106613</v>
      </c>
      <c r="S67">
        <f>D67+R67</f>
        <v>803056.48006101069</v>
      </c>
      <c r="T67">
        <f>D67-R67</f>
        <v>785769.51993898931</v>
      </c>
      <c r="U67">
        <f>IF(D67&gt;S67,S67,IF(D67&lt;T67,T67,D67))</f>
        <v>794413</v>
      </c>
      <c r="V67">
        <f>AVERAGE(D65:D69)</f>
        <v>930118.4</v>
      </c>
      <c r="W67">
        <f t="shared" si="6"/>
        <v>930118.4</v>
      </c>
      <c r="X67">
        <f>W67/D67</f>
        <v>1.17082474732916</v>
      </c>
      <c r="Y67">
        <f t="shared" si="3"/>
        <v>0.85409879000350919</v>
      </c>
    </row>
    <row r="68" spans="1:25" x14ac:dyDescent="0.3">
      <c r="A68" s="1" t="s">
        <v>4</v>
      </c>
      <c r="B68" s="1" t="s">
        <v>5</v>
      </c>
      <c r="C68" s="1">
        <v>201613</v>
      </c>
      <c r="D68" s="1">
        <v>886427</v>
      </c>
      <c r="E68">
        <f t="shared" ref="E68:E107" si="9">AVERAGE($D$3:$D$107)</f>
        <v>707200.60952380951</v>
      </c>
      <c r="F68">
        <f t="shared" si="8"/>
        <v>762228.94230769225</v>
      </c>
      <c r="G68">
        <f t="shared" si="5"/>
        <v>822173</v>
      </c>
      <c r="H68">
        <f t="shared" ref="H68:H107" si="10">D68/E68</f>
        <v>1.2534307635804667</v>
      </c>
      <c r="Q68">
        <f>AVERAGE(D62:D74)</f>
        <v>783483.15384615387</v>
      </c>
      <c r="R68">
        <f t="shared" si="4"/>
        <v>9257.5986506719491</v>
      </c>
      <c r="S68">
        <f>D68+R68</f>
        <v>895684.59865067201</v>
      </c>
      <c r="T68">
        <f>D68-R68</f>
        <v>877169.40134932799</v>
      </c>
      <c r="U68">
        <f>IF(D68&gt;S68,S68,IF(D68&lt;T68,T68,D68))</f>
        <v>886427</v>
      </c>
      <c r="V68">
        <f>AVERAGE(D66:D70)</f>
        <v>822173</v>
      </c>
      <c r="W68">
        <f t="shared" si="6"/>
        <v>822173</v>
      </c>
      <c r="X68">
        <f>W68/D68</f>
        <v>0.92751348954849078</v>
      </c>
      <c r="Y68">
        <f t="shared" si="3"/>
        <v>1.0781514352818689</v>
      </c>
    </row>
    <row r="69" spans="1:25" x14ac:dyDescent="0.3">
      <c r="A69" s="1" t="s">
        <v>4</v>
      </c>
      <c r="B69" s="1" t="s">
        <v>5</v>
      </c>
      <c r="C69" s="1">
        <v>201614</v>
      </c>
      <c r="D69" s="1">
        <v>739977</v>
      </c>
      <c r="E69">
        <f t="shared" si="9"/>
        <v>707200.60952380951</v>
      </c>
      <c r="F69">
        <f t="shared" si="8"/>
        <v>762228.94230769225</v>
      </c>
      <c r="G69">
        <f t="shared" si="5"/>
        <v>751510.8</v>
      </c>
      <c r="H69">
        <f t="shared" si="10"/>
        <v>1.0463466660446747</v>
      </c>
      <c r="Q69">
        <f>AVERAGE(D63:D75)</f>
        <v>776208.4615384615</v>
      </c>
      <c r="R69">
        <f t="shared" si="4"/>
        <v>9293.6755360422849</v>
      </c>
      <c r="S69">
        <f>D69+R69</f>
        <v>749270.67553604231</v>
      </c>
      <c r="T69">
        <f>D69-R69</f>
        <v>730683.32446395769</v>
      </c>
      <c r="U69">
        <f>IF(D69&gt;S69,S69,IF(D69&lt;T69,T69,D69))</f>
        <v>739977</v>
      </c>
      <c r="V69">
        <f>AVERAGE(D67:D71)</f>
        <v>751510.8</v>
      </c>
      <c r="W69">
        <f t="shared" si="6"/>
        <v>751510.8</v>
      </c>
      <c r="X69">
        <f>W69/D69</f>
        <v>1.0155867006677235</v>
      </c>
      <c r="Y69">
        <f t="shared" ref="Y69:Y107" si="11">U69/W69</f>
        <v>0.98465251597182624</v>
      </c>
    </row>
    <row r="70" spans="1:25" x14ac:dyDescent="0.3">
      <c r="A70" s="1" t="s">
        <v>4</v>
      </c>
      <c r="B70" s="1" t="s">
        <v>5</v>
      </c>
      <c r="C70" s="1">
        <v>201615</v>
      </c>
      <c r="D70" s="1">
        <v>678467</v>
      </c>
      <c r="E70">
        <f t="shared" si="9"/>
        <v>707200.60952380951</v>
      </c>
      <c r="F70">
        <f t="shared" si="8"/>
        <v>762228.94230769225</v>
      </c>
      <c r="G70">
        <f t="shared" ref="G70:G107" si="12">AVERAGE(D68:D72)</f>
        <v>731612.2</v>
      </c>
      <c r="H70">
        <f t="shared" si="10"/>
        <v>0.95936993105371171</v>
      </c>
      <c r="Q70">
        <f>AVERAGE(D64:D76)</f>
        <v>780121.92307692312</v>
      </c>
      <c r="R70">
        <f t="shared" ref="R70:R107" si="13">_xlfn.STDEV.S(Q68:Q72)</f>
        <v>12622.117241633383</v>
      </c>
      <c r="S70">
        <f>D70+R70</f>
        <v>691089.11724163336</v>
      </c>
      <c r="T70">
        <f>D70-R70</f>
        <v>665844.88275836664</v>
      </c>
      <c r="U70">
        <f>IF(D70&gt;S70,S70,IF(D70&lt;T70,T70,D70))</f>
        <v>678467</v>
      </c>
      <c r="V70">
        <f>AVERAGE(D68:D72)</f>
        <v>731612.2</v>
      </c>
      <c r="W70">
        <f t="shared" ref="W70:W107" si="14">AVERAGE(U68:U72)</f>
        <v>731612.2</v>
      </c>
      <c r="X70">
        <f>W70/D70</f>
        <v>1.0783312968795828</v>
      </c>
      <c r="Y70">
        <f t="shared" si="11"/>
        <v>0.92735878379283454</v>
      </c>
    </row>
    <row r="71" spans="1:25" x14ac:dyDescent="0.3">
      <c r="A71" s="1" t="s">
        <v>4</v>
      </c>
      <c r="B71" s="1" t="s">
        <v>5</v>
      </c>
      <c r="C71" s="1">
        <v>201616</v>
      </c>
      <c r="D71" s="1">
        <v>658270</v>
      </c>
      <c r="E71">
        <f t="shared" si="9"/>
        <v>707200.60952380951</v>
      </c>
      <c r="F71">
        <f t="shared" si="8"/>
        <v>762228.94230769225</v>
      </c>
      <c r="G71">
        <f t="shared" si="12"/>
        <v>696861.2</v>
      </c>
      <c r="H71">
        <f t="shared" si="10"/>
        <v>0.93081084933346325</v>
      </c>
      <c r="Q71">
        <f>AVERAGE(D65:D77)</f>
        <v>794157.76923076925</v>
      </c>
      <c r="R71">
        <f t="shared" si="13"/>
        <v>20404.772001947968</v>
      </c>
      <c r="S71">
        <f>D71+R71</f>
        <v>678674.77200194797</v>
      </c>
      <c r="T71">
        <f>D71-R71</f>
        <v>637865.22799805203</v>
      </c>
      <c r="U71">
        <f>IF(D71&gt;S71,S71,IF(D71&lt;T71,T71,D71))</f>
        <v>658270</v>
      </c>
      <c r="V71">
        <f>AVERAGE(D69:D73)</f>
        <v>696861.2</v>
      </c>
      <c r="W71">
        <f t="shared" si="14"/>
        <v>696861.2</v>
      </c>
      <c r="X71">
        <f>W71/D71</f>
        <v>1.0586251841949352</v>
      </c>
      <c r="Y71">
        <f t="shared" si="11"/>
        <v>0.94462139662819522</v>
      </c>
    </row>
    <row r="72" spans="1:25" x14ac:dyDescent="0.3">
      <c r="A72" s="1" t="s">
        <v>4</v>
      </c>
      <c r="B72" s="1" t="s">
        <v>5</v>
      </c>
      <c r="C72" s="1">
        <v>201617</v>
      </c>
      <c r="D72" s="1">
        <v>694920</v>
      </c>
      <c r="E72">
        <f t="shared" si="9"/>
        <v>707200.60952380951</v>
      </c>
      <c r="F72">
        <f t="shared" si="8"/>
        <v>762228.94230769225</v>
      </c>
      <c r="G72">
        <f t="shared" si="12"/>
        <v>687546.2</v>
      </c>
      <c r="H72">
        <f t="shared" si="10"/>
        <v>0.98263489968980855</v>
      </c>
      <c r="Q72">
        <f>AVERAGE(D66:D78)</f>
        <v>759537</v>
      </c>
      <c r="R72">
        <f t="shared" si="13"/>
        <v>23757.281361335466</v>
      </c>
      <c r="S72">
        <f>D72+R72</f>
        <v>718677.28136133542</v>
      </c>
      <c r="T72">
        <f>D72-R72</f>
        <v>671162.71863866458</v>
      </c>
      <c r="U72">
        <f>IF(D72&gt;S72,S72,IF(D72&lt;T72,T72,D72))</f>
        <v>694920</v>
      </c>
      <c r="V72">
        <f>AVERAGE(D70:D74)</f>
        <v>687546.2</v>
      </c>
      <c r="W72">
        <f t="shared" si="14"/>
        <v>687546.2</v>
      </c>
      <c r="X72">
        <f>W72/D72</f>
        <v>0.98938899441662342</v>
      </c>
      <c r="Y72">
        <f t="shared" si="11"/>
        <v>1.0107248065657262</v>
      </c>
    </row>
    <row r="73" spans="1:25" x14ac:dyDescent="0.3">
      <c r="A73" s="1" t="s">
        <v>4</v>
      </c>
      <c r="B73" s="1" t="s">
        <v>5</v>
      </c>
      <c r="C73" s="1">
        <v>201618</v>
      </c>
      <c r="D73" s="1">
        <v>712672</v>
      </c>
      <c r="E73">
        <f t="shared" si="9"/>
        <v>707200.60952380951</v>
      </c>
      <c r="F73">
        <f t="shared" si="8"/>
        <v>762228.94230769225</v>
      </c>
      <c r="G73">
        <f t="shared" si="12"/>
        <v>691024.6</v>
      </c>
      <c r="H73">
        <f t="shared" si="10"/>
        <v>1.0077366880097496</v>
      </c>
      <c r="Q73">
        <f>AVERAGE(D67:D79)</f>
        <v>741162</v>
      </c>
      <c r="R73">
        <f t="shared" si="13"/>
        <v>23447.890570141895</v>
      </c>
      <c r="S73">
        <f>D73+R73</f>
        <v>736119.89057014184</v>
      </c>
      <c r="T73">
        <f>D73-R73</f>
        <v>689224.10942985816</v>
      </c>
      <c r="U73">
        <f>IF(D73&gt;S73,S73,IF(D73&lt;T73,T73,D73))</f>
        <v>712672</v>
      </c>
      <c r="V73">
        <f>AVERAGE(D71:D75)</f>
        <v>691024.6</v>
      </c>
      <c r="W73">
        <f t="shared" si="14"/>
        <v>691024.6</v>
      </c>
      <c r="X73">
        <f>W73/D73</f>
        <v>0.96962501683804048</v>
      </c>
      <c r="Y73">
        <f t="shared" si="11"/>
        <v>1.0313265258574007</v>
      </c>
    </row>
    <row r="74" spans="1:25" x14ac:dyDescent="0.3">
      <c r="A74" s="1" t="s">
        <v>4</v>
      </c>
      <c r="B74" s="1" t="s">
        <v>5</v>
      </c>
      <c r="C74" s="1">
        <v>201619</v>
      </c>
      <c r="D74" s="1">
        <v>693402</v>
      </c>
      <c r="E74">
        <f t="shared" si="9"/>
        <v>707200.60952380951</v>
      </c>
      <c r="F74">
        <f t="shared" si="8"/>
        <v>762228.94230769225</v>
      </c>
      <c r="G74">
        <f t="shared" si="12"/>
        <v>703768.8</v>
      </c>
      <c r="H74">
        <f t="shared" si="10"/>
        <v>0.98048840832716366</v>
      </c>
      <c r="Q74">
        <f>AVERAGE(D68:D80)</f>
        <v>740531.61538461538</v>
      </c>
      <c r="R74">
        <f t="shared" si="13"/>
        <v>8352.3869077176314</v>
      </c>
      <c r="S74">
        <f>D74+R74</f>
        <v>701754.38690771768</v>
      </c>
      <c r="T74">
        <f>D74-R74</f>
        <v>685049.61309228232</v>
      </c>
      <c r="U74">
        <f>IF(D74&gt;S74,S74,IF(D74&lt;T74,T74,D74))</f>
        <v>693402</v>
      </c>
      <c r="V74">
        <f>AVERAGE(D72:D76)</f>
        <v>703768.8</v>
      </c>
      <c r="W74">
        <f t="shared" si="14"/>
        <v>703768.8</v>
      </c>
      <c r="X74">
        <f>W74/D74</f>
        <v>1.0149506346967561</v>
      </c>
      <c r="Y74">
        <f t="shared" si="11"/>
        <v>0.9852695942190105</v>
      </c>
    </row>
    <row r="75" spans="1:25" x14ac:dyDescent="0.3">
      <c r="A75" s="1" t="s">
        <v>4</v>
      </c>
      <c r="B75" s="1" t="s">
        <v>5</v>
      </c>
      <c r="C75" s="1">
        <v>201620</v>
      </c>
      <c r="D75" s="1">
        <v>695859</v>
      </c>
      <c r="E75">
        <f t="shared" si="9"/>
        <v>707200.60952380951</v>
      </c>
      <c r="F75">
        <f t="shared" si="8"/>
        <v>762228.94230769225</v>
      </c>
      <c r="G75">
        <f t="shared" si="12"/>
        <v>728360.4</v>
      </c>
      <c r="H75">
        <f t="shared" si="10"/>
        <v>0.98396267003863824</v>
      </c>
      <c r="Q75">
        <f>AVERAGE(D69:D81)</f>
        <v>739363.92307692312</v>
      </c>
      <c r="R75">
        <f t="shared" si="13"/>
        <v>7708.6224037700204</v>
      </c>
      <c r="S75">
        <f>D75+R75</f>
        <v>703567.62240376999</v>
      </c>
      <c r="T75">
        <f>D75-R75</f>
        <v>688150.37759623001</v>
      </c>
      <c r="U75">
        <f>IF(D75&gt;S75,S75,IF(D75&lt;T75,T75,D75))</f>
        <v>695859</v>
      </c>
      <c r="V75">
        <f>AVERAGE(D73:D77)</f>
        <v>728360.4</v>
      </c>
      <c r="W75">
        <f t="shared" si="14"/>
        <v>728360.4</v>
      </c>
      <c r="X75">
        <f>W75/D75</f>
        <v>1.0467068759619407</v>
      </c>
      <c r="Y75">
        <f t="shared" si="11"/>
        <v>0.95537731046333652</v>
      </c>
    </row>
    <row r="76" spans="1:25" x14ac:dyDescent="0.3">
      <c r="A76" s="1" t="s">
        <v>4</v>
      </c>
      <c r="B76" s="1" t="s">
        <v>5</v>
      </c>
      <c r="C76" s="1">
        <v>201621</v>
      </c>
      <c r="D76" s="1">
        <v>721991</v>
      </c>
      <c r="E76">
        <f t="shared" si="9"/>
        <v>707200.60952380951</v>
      </c>
      <c r="F76">
        <f t="shared" si="8"/>
        <v>762228.94230769225</v>
      </c>
      <c r="G76">
        <f t="shared" si="12"/>
        <v>739450.8</v>
      </c>
      <c r="H76">
        <f t="shared" si="10"/>
        <v>1.0209139956569742</v>
      </c>
      <c r="Q76">
        <f>AVERAGE(D70:D82)</f>
        <v>743848.92307692312</v>
      </c>
      <c r="R76">
        <f t="shared" si="13"/>
        <v>13166.663680468011</v>
      </c>
      <c r="S76">
        <f>D76+R76</f>
        <v>735157.66368046799</v>
      </c>
      <c r="T76">
        <f>D76-R76</f>
        <v>708824.33631953201</v>
      </c>
      <c r="U76">
        <f>IF(D76&gt;S76,S76,IF(D76&lt;T76,T76,D76))</f>
        <v>721991</v>
      </c>
      <c r="V76">
        <f>AVERAGE(D74:D78)</f>
        <v>739450.8</v>
      </c>
      <c r="W76">
        <f t="shared" si="14"/>
        <v>739450.8</v>
      </c>
      <c r="X76">
        <f>W76/D76</f>
        <v>1.0241828499247221</v>
      </c>
      <c r="Y76">
        <f t="shared" si="11"/>
        <v>0.97638815185540395</v>
      </c>
    </row>
    <row r="77" spans="1:25" x14ac:dyDescent="0.3">
      <c r="A77" s="1" t="s">
        <v>4</v>
      </c>
      <c r="B77" s="1" t="s">
        <v>5</v>
      </c>
      <c r="C77" s="1">
        <v>201622</v>
      </c>
      <c r="D77" s="1">
        <v>817878</v>
      </c>
      <c r="E77">
        <f t="shared" si="9"/>
        <v>707200.60952380951</v>
      </c>
      <c r="F77">
        <f t="shared" si="8"/>
        <v>762228.94230769225</v>
      </c>
      <c r="G77">
        <f t="shared" si="12"/>
        <v>755311.6</v>
      </c>
      <c r="H77">
        <f t="shared" si="10"/>
        <v>1.1565007000640379</v>
      </c>
      <c r="Q77">
        <f>AVERAGE(D71:D83)</f>
        <v>758066.23076923075</v>
      </c>
      <c r="R77">
        <f t="shared" si="13"/>
        <v>16268.750011391017</v>
      </c>
      <c r="S77">
        <f>D77+R77</f>
        <v>834146.75001139101</v>
      </c>
      <c r="T77">
        <f>D77-R77</f>
        <v>801609.24998860899</v>
      </c>
      <c r="U77">
        <f>IF(D77&gt;S77,S77,IF(D77&lt;T77,T77,D77))</f>
        <v>817878</v>
      </c>
      <c r="V77">
        <f>AVERAGE(D75:D79)</f>
        <v>755311.6</v>
      </c>
      <c r="W77">
        <f t="shared" si="14"/>
        <v>755311.6</v>
      </c>
      <c r="X77">
        <f>W77/D77</f>
        <v>0.9235015491307994</v>
      </c>
      <c r="Y77">
        <f t="shared" si="11"/>
        <v>1.0828352166178834</v>
      </c>
    </row>
    <row r="78" spans="1:25" x14ac:dyDescent="0.3">
      <c r="A78" s="1" t="s">
        <v>4</v>
      </c>
      <c r="B78" s="1" t="s">
        <v>5</v>
      </c>
      <c r="C78" s="1">
        <v>201623</v>
      </c>
      <c r="D78" s="1">
        <v>768124</v>
      </c>
      <c r="E78">
        <f t="shared" si="9"/>
        <v>707200.60952380951</v>
      </c>
      <c r="F78">
        <f t="shared" si="8"/>
        <v>762228.94230769225</v>
      </c>
      <c r="G78">
        <f t="shared" si="12"/>
        <v>773383.4</v>
      </c>
      <c r="H78">
        <f t="shared" si="10"/>
        <v>1.0861472539131618</v>
      </c>
      <c r="Q78">
        <f>AVERAGE(D72:D84)</f>
        <v>769703.4615384615</v>
      </c>
      <c r="R78">
        <f t="shared" si="13"/>
        <v>16682.222691913776</v>
      </c>
      <c r="S78">
        <f>D78+R78</f>
        <v>784806.22269191383</v>
      </c>
      <c r="T78">
        <f>D78-R78</f>
        <v>751441.77730808617</v>
      </c>
      <c r="U78">
        <f>IF(D78&gt;S78,S78,IF(D78&lt;T78,T78,D78))</f>
        <v>768124</v>
      </c>
      <c r="V78">
        <f>AVERAGE(D76:D80)</f>
        <v>773383.4</v>
      </c>
      <c r="W78">
        <f t="shared" si="14"/>
        <v>773383.4</v>
      </c>
      <c r="X78">
        <f>W78/D78</f>
        <v>1.0068470715665701</v>
      </c>
      <c r="Y78">
        <f t="shared" si="11"/>
        <v>0.99319949199840596</v>
      </c>
    </row>
    <row r="79" spans="1:25" x14ac:dyDescent="0.3">
      <c r="A79" s="1" t="s">
        <v>4</v>
      </c>
      <c r="B79" s="1" t="s">
        <v>5</v>
      </c>
      <c r="C79" s="1">
        <v>201624</v>
      </c>
      <c r="D79" s="1">
        <v>772706</v>
      </c>
      <c r="E79">
        <f t="shared" si="9"/>
        <v>707200.60952380951</v>
      </c>
      <c r="F79">
        <f t="shared" si="8"/>
        <v>762228.94230769225</v>
      </c>
      <c r="G79">
        <f t="shared" si="12"/>
        <v>803234.6</v>
      </c>
      <c r="H79">
        <f t="shared" si="10"/>
        <v>1.0926263207271529</v>
      </c>
      <c r="Q79">
        <f>AVERAGE(D73:D85)</f>
        <v>777357.38461538462</v>
      </c>
      <c r="R79">
        <f t="shared" si="13"/>
        <v>13724.480353448349</v>
      </c>
      <c r="S79">
        <f>D79+R79</f>
        <v>786430.48035344831</v>
      </c>
      <c r="T79">
        <f>D79-R79</f>
        <v>758981.51964655169</v>
      </c>
      <c r="U79">
        <f>IF(D79&gt;S79,S79,IF(D79&lt;T79,T79,D79))</f>
        <v>772706</v>
      </c>
      <c r="V79">
        <f>AVERAGE(D77:D81)</f>
        <v>803234.6</v>
      </c>
      <c r="W79">
        <f t="shared" si="14"/>
        <v>803234.6</v>
      </c>
      <c r="X79">
        <f>W79/D79</f>
        <v>1.0395086876509305</v>
      </c>
      <c r="Y79">
        <f t="shared" si="11"/>
        <v>0.96199292211764786</v>
      </c>
    </row>
    <row r="80" spans="1:25" x14ac:dyDescent="0.3">
      <c r="A80" s="1" t="s">
        <v>4</v>
      </c>
      <c r="B80" s="1" t="s">
        <v>5</v>
      </c>
      <c r="C80" s="1">
        <v>201625</v>
      </c>
      <c r="D80" s="1">
        <v>786218</v>
      </c>
      <c r="E80">
        <f t="shared" si="9"/>
        <v>707200.60952380951</v>
      </c>
      <c r="F80">
        <f t="shared" si="8"/>
        <v>762228.94230769225</v>
      </c>
      <c r="G80">
        <f t="shared" si="12"/>
        <v>799315.4</v>
      </c>
      <c r="H80">
        <f t="shared" si="10"/>
        <v>1.1117326391013669</v>
      </c>
      <c r="Q80">
        <f>AVERAGE(D74:D86)</f>
        <v>786567.23076923075</v>
      </c>
      <c r="R80">
        <f t="shared" si="13"/>
        <v>11126.962626242586</v>
      </c>
      <c r="S80">
        <f>D80+R80</f>
        <v>797344.96262624254</v>
      </c>
      <c r="T80">
        <f>D80-R80</f>
        <v>775091.03737375746</v>
      </c>
      <c r="U80">
        <f>IF(D80&gt;S80,S80,IF(D80&lt;T80,T80,D80))</f>
        <v>786218</v>
      </c>
      <c r="V80">
        <f>AVERAGE(D78:D82)</f>
        <v>799315.4</v>
      </c>
      <c r="W80">
        <f t="shared" si="14"/>
        <v>799315.4</v>
      </c>
      <c r="X80">
        <f>W80/D80</f>
        <v>1.0166587384160628</v>
      </c>
      <c r="Y80">
        <f t="shared" si="11"/>
        <v>0.98361422787550445</v>
      </c>
    </row>
    <row r="81" spans="1:25" x14ac:dyDescent="0.3">
      <c r="A81" s="1" t="s">
        <v>4</v>
      </c>
      <c r="B81" s="1" t="s">
        <v>5</v>
      </c>
      <c r="C81" s="1">
        <v>201626</v>
      </c>
      <c r="D81" s="1">
        <v>871247</v>
      </c>
      <c r="E81">
        <f t="shared" si="9"/>
        <v>707200.60952380951</v>
      </c>
      <c r="F81">
        <f t="shared" si="8"/>
        <v>762228.94230769225</v>
      </c>
      <c r="G81">
        <f t="shared" si="12"/>
        <v>818349</v>
      </c>
      <c r="H81">
        <f t="shared" si="10"/>
        <v>1.2319658499540185</v>
      </c>
      <c r="Q81">
        <f>AVERAGE(D75:D87)</f>
        <v>792814.76923076925</v>
      </c>
      <c r="R81">
        <f t="shared" si="13"/>
        <v>8097.593689544261</v>
      </c>
      <c r="S81">
        <f>D81+R81</f>
        <v>879344.59368954424</v>
      </c>
      <c r="T81">
        <f>D81-R81</f>
        <v>863149.40631045576</v>
      </c>
      <c r="U81">
        <f>IF(D81&gt;S81,S81,IF(D81&lt;T81,T81,D81))</f>
        <v>871247</v>
      </c>
      <c r="V81">
        <f>AVERAGE(D79:D83)</f>
        <v>818349</v>
      </c>
      <c r="W81">
        <f t="shared" si="14"/>
        <v>818349</v>
      </c>
      <c r="X81">
        <f>W81/D81</f>
        <v>0.93928472637495453</v>
      </c>
      <c r="Y81">
        <f t="shared" si="11"/>
        <v>1.0646399030242599</v>
      </c>
    </row>
    <row r="82" spans="1:25" x14ac:dyDescent="0.3">
      <c r="A82" s="1" t="s">
        <v>4</v>
      </c>
      <c r="B82" s="1" t="s">
        <v>5</v>
      </c>
      <c r="C82" s="1">
        <v>201627</v>
      </c>
      <c r="D82" s="1">
        <v>798282</v>
      </c>
      <c r="E82">
        <f t="shared" si="9"/>
        <v>707200.60952380951</v>
      </c>
      <c r="F82">
        <f t="shared" si="8"/>
        <v>762228.94230769225</v>
      </c>
      <c r="G82">
        <f t="shared" si="12"/>
        <v>825718.6</v>
      </c>
      <c r="H82">
        <f t="shared" si="10"/>
        <v>1.1287914479280776</v>
      </c>
      <c r="Q82">
        <f>AVERAGE(D76:D88)</f>
        <v>796828.5384615385</v>
      </c>
      <c r="R82">
        <f t="shared" si="13"/>
        <v>4345.1621120369973</v>
      </c>
      <c r="S82">
        <f>D82+R82</f>
        <v>802627.16211203695</v>
      </c>
      <c r="T82">
        <f>D82-R82</f>
        <v>793936.83788796305</v>
      </c>
      <c r="U82">
        <f>IF(D82&gt;S82,S82,IF(D82&lt;T82,T82,D82))</f>
        <v>798282</v>
      </c>
      <c r="V82">
        <f>AVERAGE(D80:D84)</f>
        <v>825718.6</v>
      </c>
      <c r="W82">
        <f t="shared" si="14"/>
        <v>825718.6</v>
      </c>
      <c r="X82">
        <f>W82/D82</f>
        <v>1.0343695586271517</v>
      </c>
      <c r="Y82">
        <f t="shared" si="11"/>
        <v>0.96677245734806028</v>
      </c>
    </row>
    <row r="83" spans="1:25" x14ac:dyDescent="0.3">
      <c r="A83" s="1" t="s">
        <v>4</v>
      </c>
      <c r="B83" s="1" t="s">
        <v>5</v>
      </c>
      <c r="C83" s="1">
        <v>201628</v>
      </c>
      <c r="D83" s="1">
        <v>863292</v>
      </c>
      <c r="E83">
        <f t="shared" si="9"/>
        <v>707200.60952380951</v>
      </c>
      <c r="F83">
        <f t="shared" si="8"/>
        <v>762228.94230769225</v>
      </c>
      <c r="G83">
        <f t="shared" si="12"/>
        <v>827359.2</v>
      </c>
      <c r="H83">
        <f t="shared" si="10"/>
        <v>1.2207172736761269</v>
      </c>
      <c r="Q83">
        <f>AVERAGE(D77:D89)</f>
        <v>796012.30769230775</v>
      </c>
      <c r="R83">
        <f t="shared" si="13"/>
        <v>5135.6894210598221</v>
      </c>
      <c r="S83">
        <f>D83+R83</f>
        <v>868427.6894210598</v>
      </c>
      <c r="T83">
        <f>D83-R83</f>
        <v>858156.3105789402</v>
      </c>
      <c r="U83">
        <f>IF(D83&gt;S83,S83,IF(D83&lt;T83,T83,D83))</f>
        <v>863292</v>
      </c>
      <c r="V83">
        <f>AVERAGE(D81:D85)</f>
        <v>827359.2</v>
      </c>
      <c r="W83">
        <f t="shared" si="14"/>
        <v>827359.2</v>
      </c>
      <c r="X83">
        <f>W83/D83</f>
        <v>0.95837700337776788</v>
      </c>
      <c r="Y83">
        <f t="shared" si="11"/>
        <v>1.0434307130445881</v>
      </c>
    </row>
    <row r="84" spans="1:25" x14ac:dyDescent="0.3">
      <c r="A84" s="1" t="s">
        <v>4</v>
      </c>
      <c r="B84" s="1" t="s">
        <v>5</v>
      </c>
      <c r="C84" s="1">
        <v>201629</v>
      </c>
      <c r="D84" s="1">
        <v>809554</v>
      </c>
      <c r="E84">
        <f t="shared" si="9"/>
        <v>707200.60952380951</v>
      </c>
      <c r="F84">
        <f t="shared" si="8"/>
        <v>762228.94230769225</v>
      </c>
      <c r="G84">
        <f t="shared" si="12"/>
        <v>819589.8</v>
      </c>
      <c r="H84">
        <f t="shared" si="10"/>
        <v>1.1447303482177564</v>
      </c>
      <c r="Q84">
        <f>AVERAGE(D78:D90)</f>
        <v>789452.30769230775</v>
      </c>
      <c r="R84">
        <f t="shared" si="13"/>
        <v>7509.9555534893216</v>
      </c>
      <c r="S84">
        <f>D84+R84</f>
        <v>817063.95555348927</v>
      </c>
      <c r="T84">
        <f>D84-R84</f>
        <v>802044.04444651073</v>
      </c>
      <c r="U84">
        <f>IF(D84&gt;S84,S84,IF(D84&lt;T84,T84,D84))</f>
        <v>809554</v>
      </c>
      <c r="V84">
        <f>AVERAGE(D82:D86)</f>
        <v>819589.8</v>
      </c>
      <c r="W84">
        <f t="shared" si="14"/>
        <v>819589.8</v>
      </c>
      <c r="X84">
        <f>W84/D84</f>
        <v>1.0123967023818055</v>
      </c>
      <c r="Y84">
        <f t="shared" si="11"/>
        <v>0.98775509407266893</v>
      </c>
    </row>
    <row r="85" spans="1:25" x14ac:dyDescent="0.3">
      <c r="A85" s="1" t="s">
        <v>4</v>
      </c>
      <c r="B85" s="1" t="s">
        <v>5</v>
      </c>
      <c r="C85" s="1">
        <v>201630</v>
      </c>
      <c r="D85" s="1">
        <v>794421</v>
      </c>
      <c r="E85">
        <f t="shared" si="9"/>
        <v>707200.60952380951</v>
      </c>
      <c r="F85">
        <f t="shared" si="8"/>
        <v>762228.94230769225</v>
      </c>
      <c r="G85">
        <f t="shared" si="12"/>
        <v>814857.4</v>
      </c>
      <c r="H85">
        <f t="shared" si="10"/>
        <v>1.1233318938100463</v>
      </c>
      <c r="Q85">
        <f>AVERAGE(D79:D91)</f>
        <v>784318.92307692312</v>
      </c>
      <c r="R85">
        <f t="shared" si="13"/>
        <v>7401.6839375403706</v>
      </c>
      <c r="S85">
        <f>D85+R85</f>
        <v>801822.68393754039</v>
      </c>
      <c r="T85">
        <f>D85-R85</f>
        <v>787019.31606245961</v>
      </c>
      <c r="U85">
        <f>IF(D85&gt;S85,S85,IF(D85&lt;T85,T85,D85))</f>
        <v>794421</v>
      </c>
      <c r="V85">
        <f>AVERAGE(D83:D87)</f>
        <v>814857.4</v>
      </c>
      <c r="W85">
        <f t="shared" si="14"/>
        <v>814857.4</v>
      </c>
      <c r="X85">
        <f>W85/D85</f>
        <v>1.0257248990145025</v>
      </c>
      <c r="Y85">
        <f t="shared" si="11"/>
        <v>0.97492027439402273</v>
      </c>
    </row>
    <row r="86" spans="1:25" x14ac:dyDescent="0.3">
      <c r="A86" s="1" t="s">
        <v>4</v>
      </c>
      <c r="B86" s="1" t="s">
        <v>5</v>
      </c>
      <c r="C86" s="1">
        <v>201631</v>
      </c>
      <c r="D86" s="1">
        <v>832400</v>
      </c>
      <c r="E86">
        <f t="shared" si="9"/>
        <v>707200.60952380951</v>
      </c>
      <c r="F86">
        <f t="shared" si="8"/>
        <v>762228.94230769225</v>
      </c>
      <c r="G86">
        <f t="shared" si="12"/>
        <v>791806.6</v>
      </c>
      <c r="H86">
        <f t="shared" si="10"/>
        <v>1.1770351846281537</v>
      </c>
      <c r="Q86">
        <f>AVERAGE(D80:D92)</f>
        <v>779345.69230769225</v>
      </c>
      <c r="R86">
        <f t="shared" si="13"/>
        <v>6322.9711621793658</v>
      </c>
      <c r="S86">
        <f>D86+R86</f>
        <v>838722.97116217937</v>
      </c>
      <c r="T86">
        <f>D86-R86</f>
        <v>826077.02883782063</v>
      </c>
      <c r="U86">
        <f>IF(D86&gt;S86,S86,IF(D86&lt;T86,T86,D86))</f>
        <v>832400</v>
      </c>
      <c r="V86">
        <f>AVERAGE(D84:D88)</f>
        <v>791806.6</v>
      </c>
      <c r="W86">
        <f t="shared" si="14"/>
        <v>791806.6</v>
      </c>
      <c r="X86">
        <f>W86/D86</f>
        <v>0.95123330129745309</v>
      </c>
      <c r="Y86">
        <f t="shared" si="11"/>
        <v>1.0512668118704744</v>
      </c>
    </row>
    <row r="87" spans="1:25" x14ac:dyDescent="0.3">
      <c r="A87" s="1" t="s">
        <v>4</v>
      </c>
      <c r="B87" s="1" t="s">
        <v>5</v>
      </c>
      <c r="C87" s="1">
        <v>201632</v>
      </c>
      <c r="D87" s="1">
        <v>774620</v>
      </c>
      <c r="E87">
        <f t="shared" si="9"/>
        <v>707200.60952380951</v>
      </c>
      <c r="F87">
        <f>AVERAGE($D$56:$D$107)</f>
        <v>762228.94230769225</v>
      </c>
      <c r="G87">
        <f t="shared" si="12"/>
        <v>772171.8</v>
      </c>
      <c r="H87">
        <f t="shared" si="10"/>
        <v>1.0953327663583139</v>
      </c>
      <c r="Q87">
        <f>AVERAGE(D81:D93)</f>
        <v>796395.92307692312</v>
      </c>
      <c r="R87">
        <f t="shared" si="13"/>
        <v>7228.5780408666806</v>
      </c>
      <c r="S87">
        <f>D87+R87</f>
        <v>781848.57804086665</v>
      </c>
      <c r="T87">
        <f>D87-R87</f>
        <v>767391.42195913335</v>
      </c>
      <c r="U87">
        <f>IF(D87&gt;S87,S87,IF(D87&lt;T87,T87,D87))</f>
        <v>774620</v>
      </c>
      <c r="V87">
        <f>AVERAGE(D85:D89)</f>
        <v>772171.8</v>
      </c>
      <c r="W87">
        <f t="shared" si="14"/>
        <v>772171.8</v>
      </c>
      <c r="X87">
        <f>W87/D87</f>
        <v>0.99683948258500943</v>
      </c>
      <c r="Y87">
        <f t="shared" si="11"/>
        <v>1.0031705379554134</v>
      </c>
    </row>
    <row r="88" spans="1:25" x14ac:dyDescent="0.3">
      <c r="A88" s="1" t="s">
        <v>4</v>
      </c>
      <c r="B88" s="1" t="s">
        <v>5</v>
      </c>
      <c r="C88" s="1">
        <v>201633</v>
      </c>
      <c r="D88" s="1">
        <v>748038</v>
      </c>
      <c r="E88">
        <f t="shared" si="9"/>
        <v>707200.60952380951</v>
      </c>
      <c r="F88">
        <f t="shared" si="8"/>
        <v>762228.94230769225</v>
      </c>
      <c r="G88">
        <f t="shared" si="12"/>
        <v>759807.2</v>
      </c>
      <c r="H88">
        <f t="shared" si="10"/>
        <v>1.0577451290712097</v>
      </c>
      <c r="Q88">
        <f>AVERAGE(D82:D94)</f>
        <v>786655.15384615387</v>
      </c>
      <c r="R88">
        <f t="shared" si="13"/>
        <v>10113.464816446009</v>
      </c>
      <c r="S88">
        <f>D88+R88</f>
        <v>758151.46481644595</v>
      </c>
      <c r="T88">
        <f>D88-R88</f>
        <v>737924.53518355405</v>
      </c>
      <c r="U88">
        <f>IF(D88&gt;S88,S88,IF(D88&lt;T88,T88,D88))</f>
        <v>748038</v>
      </c>
      <c r="V88">
        <f>AVERAGE(D86:D90)</f>
        <v>759807.2</v>
      </c>
      <c r="W88">
        <f t="shared" si="14"/>
        <v>759807.2</v>
      </c>
      <c r="X88">
        <f>W88/D88</f>
        <v>1.0157334253072705</v>
      </c>
      <c r="Y88">
        <f t="shared" si="11"/>
        <v>0.98451028102918747</v>
      </c>
    </row>
    <row r="89" spans="1:25" x14ac:dyDescent="0.3">
      <c r="A89" s="1" t="s">
        <v>4</v>
      </c>
      <c r="B89" s="1" t="s">
        <v>5</v>
      </c>
      <c r="C89" s="1">
        <v>201634</v>
      </c>
      <c r="D89" s="1">
        <v>711380</v>
      </c>
      <c r="E89">
        <f t="shared" si="9"/>
        <v>707200.60952380951</v>
      </c>
      <c r="F89">
        <f t="shared" si="8"/>
        <v>762228.94230769225</v>
      </c>
      <c r="G89">
        <f t="shared" si="12"/>
        <v>733605.2</v>
      </c>
      <c r="H89">
        <f t="shared" si="10"/>
        <v>1.0059097665074195</v>
      </c>
      <c r="Q89">
        <f>AVERAGE(D83:D95)</f>
        <v>778369.07692307688</v>
      </c>
      <c r="R89">
        <f t="shared" si="13"/>
        <v>14794.932255704576</v>
      </c>
      <c r="S89">
        <f>D89+R89</f>
        <v>726174.93225570454</v>
      </c>
      <c r="T89">
        <f>D89-R89</f>
        <v>696585.06774429546</v>
      </c>
      <c r="U89">
        <f>IF(D89&gt;S89,S89,IF(D89&lt;T89,T89,D89))</f>
        <v>711380</v>
      </c>
      <c r="V89">
        <f>AVERAGE(D87:D91)</f>
        <v>733605.2</v>
      </c>
      <c r="W89">
        <f t="shared" si="14"/>
        <v>733605.2</v>
      </c>
      <c r="X89">
        <f>W89/D89</f>
        <v>1.0312423739773398</v>
      </c>
      <c r="Y89">
        <f t="shared" si="11"/>
        <v>0.9697041405922423</v>
      </c>
    </row>
    <row r="90" spans="1:25" x14ac:dyDescent="0.3">
      <c r="A90" s="1" t="s">
        <v>4</v>
      </c>
      <c r="B90" s="1" t="s">
        <v>5</v>
      </c>
      <c r="C90" s="1">
        <v>201635</v>
      </c>
      <c r="D90" s="1">
        <v>732598</v>
      </c>
      <c r="E90">
        <f t="shared" si="9"/>
        <v>707200.60952380951</v>
      </c>
      <c r="F90">
        <f t="shared" si="8"/>
        <v>762228.94230769225</v>
      </c>
      <c r="G90">
        <f t="shared" si="12"/>
        <v>720292</v>
      </c>
      <c r="H90">
        <f t="shared" si="10"/>
        <v>1.0359125687028066</v>
      </c>
      <c r="Q90">
        <f>AVERAGE(D84:D96)</f>
        <v>769351.30769230775</v>
      </c>
      <c r="R90">
        <f t="shared" si="13"/>
        <v>18344.893157571725</v>
      </c>
      <c r="S90">
        <f>D90+R90</f>
        <v>750942.89315757167</v>
      </c>
      <c r="T90">
        <f>D90-R90</f>
        <v>714253.10684242833</v>
      </c>
      <c r="U90">
        <f>IF(D90&gt;S90,S90,IF(D90&lt;T90,T90,D90))</f>
        <v>732598</v>
      </c>
      <c r="V90">
        <f>AVERAGE(D88:D92)</f>
        <v>720292</v>
      </c>
      <c r="W90">
        <f t="shared" si="14"/>
        <v>720292</v>
      </c>
      <c r="X90">
        <f>W90/D90</f>
        <v>0.98320224734438255</v>
      </c>
      <c r="Y90">
        <f t="shared" si="11"/>
        <v>1.0170847378563139</v>
      </c>
    </row>
    <row r="91" spans="1:25" x14ac:dyDescent="0.3">
      <c r="A91" s="1" t="s">
        <v>4</v>
      </c>
      <c r="B91" s="1" t="s">
        <v>5</v>
      </c>
      <c r="C91" s="1">
        <v>201636</v>
      </c>
      <c r="D91" s="1">
        <v>701390</v>
      </c>
      <c r="E91">
        <f t="shared" si="9"/>
        <v>707200.60952380951</v>
      </c>
      <c r="F91">
        <f t="shared" si="8"/>
        <v>762228.94230769225</v>
      </c>
      <c r="G91">
        <f t="shared" si="12"/>
        <v>772258.6</v>
      </c>
      <c r="H91">
        <f t="shared" si="10"/>
        <v>0.99178364746076497</v>
      </c>
      <c r="Q91">
        <f>AVERAGE(D85:D97)</f>
        <v>758315.76923076925</v>
      </c>
      <c r="R91">
        <f t="shared" si="13"/>
        <v>22863.073229580983</v>
      </c>
      <c r="S91">
        <f>D91+R91</f>
        <v>724253.073229581</v>
      </c>
      <c r="T91">
        <f>D91-R91</f>
        <v>678526.926770419</v>
      </c>
      <c r="U91">
        <f>IF(D91&gt;S91,S91,IF(D91&lt;T91,T91,D91))</f>
        <v>701390</v>
      </c>
      <c r="V91">
        <f>AVERAGE(D89:D93)</f>
        <v>772258.6</v>
      </c>
      <c r="W91">
        <f t="shared" si="14"/>
        <v>772258.6</v>
      </c>
      <c r="X91">
        <f>W91/D91</f>
        <v>1.1010402201343048</v>
      </c>
      <c r="Y91">
        <f t="shared" si="11"/>
        <v>0.90823203522757789</v>
      </c>
    </row>
    <row r="92" spans="1:25" x14ac:dyDescent="0.3">
      <c r="A92" s="1" t="s">
        <v>4</v>
      </c>
      <c r="B92" s="1" t="s">
        <v>5</v>
      </c>
      <c r="C92" s="1">
        <v>201637</v>
      </c>
      <c r="D92" s="1">
        <v>708054</v>
      </c>
      <c r="E92">
        <f t="shared" si="9"/>
        <v>707200.60952380951</v>
      </c>
      <c r="F92">
        <f t="shared" si="8"/>
        <v>762228.94230769225</v>
      </c>
      <c r="G92">
        <f t="shared" si="12"/>
        <v>778906</v>
      </c>
      <c r="H92">
        <f t="shared" si="10"/>
        <v>1.0012067162622571</v>
      </c>
      <c r="Q92">
        <f>AVERAGE(D86:D98)</f>
        <v>739594</v>
      </c>
      <c r="R92">
        <f t="shared" si="13"/>
        <v>25492.929593465637</v>
      </c>
      <c r="S92">
        <f>D92+R92</f>
        <v>733546.92959346564</v>
      </c>
      <c r="T92">
        <f>D92-R92</f>
        <v>682561.07040653436</v>
      </c>
      <c r="U92">
        <f>IF(D92&gt;S92,S92,IF(D92&lt;T92,T92,D92))</f>
        <v>708054</v>
      </c>
      <c r="V92">
        <f>AVERAGE(D90:D94)</f>
        <v>778906</v>
      </c>
      <c r="W92">
        <f t="shared" si="14"/>
        <v>778906</v>
      </c>
      <c r="X92">
        <f>W92/D92</f>
        <v>1.1000658141893132</v>
      </c>
      <c r="Y92">
        <f t="shared" si="11"/>
        <v>0.90903652045304573</v>
      </c>
    </row>
    <row r="93" spans="1:25" x14ac:dyDescent="0.3">
      <c r="A93" s="1" t="s">
        <v>4</v>
      </c>
      <c r="B93" s="1" t="s">
        <v>5</v>
      </c>
      <c r="C93" s="1">
        <v>201638</v>
      </c>
      <c r="D93" s="1">
        <v>1007871</v>
      </c>
      <c r="E93">
        <f t="shared" si="9"/>
        <v>707200.60952380951</v>
      </c>
      <c r="F93">
        <f t="shared" si="8"/>
        <v>762228.94230769225</v>
      </c>
      <c r="G93">
        <f t="shared" si="12"/>
        <v>770499</v>
      </c>
      <c r="H93">
        <f t="shared" si="10"/>
        <v>1.4251557286957737</v>
      </c>
      <c r="Q93">
        <f>AVERAGE(D87:D99)</f>
        <v>721804.92307692312</v>
      </c>
      <c r="R93">
        <f t="shared" si="13"/>
        <v>24341.238750403423</v>
      </c>
      <c r="S93">
        <f>D93+R93</f>
        <v>1032212.2387504034</v>
      </c>
      <c r="T93">
        <f>D93-R93</f>
        <v>983529.7612495966</v>
      </c>
      <c r="U93">
        <f>IF(D93&gt;S93,S93,IF(D93&lt;T93,T93,D93))</f>
        <v>1007871</v>
      </c>
      <c r="V93">
        <f>AVERAGE(D91:D95)</f>
        <v>770499</v>
      </c>
      <c r="W93">
        <f t="shared" si="14"/>
        <v>770499</v>
      </c>
      <c r="X93">
        <f>W93/D93</f>
        <v>0.76448176403527834</v>
      </c>
      <c r="Y93">
        <f t="shared" si="11"/>
        <v>1.308075675633583</v>
      </c>
    </row>
    <row r="94" spans="1:25" x14ac:dyDescent="0.3">
      <c r="A94" s="1" t="s">
        <v>4</v>
      </c>
      <c r="B94" s="1" t="s">
        <v>5</v>
      </c>
      <c r="C94" s="1">
        <v>201639</v>
      </c>
      <c r="D94" s="1">
        <v>744617</v>
      </c>
      <c r="E94">
        <f t="shared" si="9"/>
        <v>707200.60952380951</v>
      </c>
      <c r="F94">
        <f>AVERAGE($D$56:$D$107)</f>
        <v>762228.94230769225</v>
      </c>
      <c r="G94">
        <f t="shared" si="12"/>
        <v>779433.2</v>
      </c>
      <c r="H94">
        <f t="shared" si="10"/>
        <v>1.0529077463626406</v>
      </c>
      <c r="Q94">
        <f>AVERAGE(D88:D100)</f>
        <v>707226.30769230775</v>
      </c>
      <c r="R94">
        <f t="shared" si="13"/>
        <v>15957.669092850698</v>
      </c>
      <c r="S94">
        <f>D94+R94</f>
        <v>760574.66909285064</v>
      </c>
      <c r="T94">
        <f>D94-R94</f>
        <v>728659.33090714936</v>
      </c>
      <c r="U94">
        <f>IF(D94&gt;S94,S94,IF(D94&lt;T94,T94,D94))</f>
        <v>744617</v>
      </c>
      <c r="V94">
        <f>AVERAGE(D92:D96)</f>
        <v>779433.2</v>
      </c>
      <c r="W94">
        <f t="shared" si="14"/>
        <v>779433.2</v>
      </c>
      <c r="X94">
        <f>W94/D94</f>
        <v>1.0467571919523728</v>
      </c>
      <c r="Y94">
        <f t="shared" si="11"/>
        <v>0.95533138696170505</v>
      </c>
    </row>
    <row r="95" spans="1:25" x14ac:dyDescent="0.3">
      <c r="A95" s="1" t="s">
        <v>4</v>
      </c>
      <c r="B95" s="1" t="s">
        <v>5</v>
      </c>
      <c r="C95" s="1">
        <v>201640</v>
      </c>
      <c r="D95" s="1">
        <v>690563</v>
      </c>
      <c r="E95">
        <f t="shared" si="9"/>
        <v>707200.60952380951</v>
      </c>
      <c r="F95">
        <f t="shared" si="8"/>
        <v>762228.94230769225</v>
      </c>
      <c r="G95">
        <f t="shared" si="12"/>
        <v>771040.8</v>
      </c>
      <c r="H95">
        <f t="shared" si="10"/>
        <v>0.97647398871020152</v>
      </c>
      <c r="Q95">
        <f>AVERAGE(D89:D101)</f>
        <v>698149.5384615385</v>
      </c>
      <c r="R95">
        <f t="shared" si="13"/>
        <v>14187.790975000129</v>
      </c>
      <c r="S95">
        <f>D95+R95</f>
        <v>704750.79097500013</v>
      </c>
      <c r="T95">
        <f>D95-R95</f>
        <v>676375.20902499987</v>
      </c>
      <c r="U95">
        <f>IF(D95&gt;S95,S95,IF(D95&lt;T95,T95,D95))</f>
        <v>690563</v>
      </c>
      <c r="V95">
        <f>AVERAGE(D93:D97)</f>
        <v>771040.8</v>
      </c>
      <c r="W95">
        <f t="shared" si="14"/>
        <v>771040.8</v>
      </c>
      <c r="X95">
        <f>W95/D95</f>
        <v>1.1165394033563918</v>
      </c>
      <c r="Y95">
        <f t="shared" si="11"/>
        <v>0.89562445982106265</v>
      </c>
    </row>
    <row r="96" spans="1:25" x14ac:dyDescent="0.3">
      <c r="A96" s="1" t="s">
        <v>4</v>
      </c>
      <c r="B96" s="1" t="s">
        <v>5</v>
      </c>
      <c r="C96" s="1">
        <v>201641</v>
      </c>
      <c r="D96" s="1">
        <v>746061</v>
      </c>
      <c r="E96">
        <f t="shared" si="9"/>
        <v>707200.60952380951</v>
      </c>
      <c r="F96">
        <f t="shared" si="8"/>
        <v>762228.94230769225</v>
      </c>
      <c r="G96">
        <f t="shared" si="12"/>
        <v>679674.2</v>
      </c>
      <c r="H96">
        <f t="shared" si="10"/>
        <v>1.0549495998064211</v>
      </c>
      <c r="Q96">
        <f>AVERAGE(D90:D102)</f>
        <v>723262.84615384613</v>
      </c>
      <c r="R96">
        <f t="shared" si="13"/>
        <v>17078.74840492411</v>
      </c>
      <c r="S96">
        <f>D96+R96</f>
        <v>763139.74840492406</v>
      </c>
      <c r="T96">
        <f>D96-R96</f>
        <v>728982.25159507594</v>
      </c>
      <c r="U96">
        <f>IF(D96&gt;S96,S96,IF(D96&lt;T96,T96,D96))</f>
        <v>746061</v>
      </c>
      <c r="V96">
        <f>AVERAGE(D94:D98)</f>
        <v>679674.2</v>
      </c>
      <c r="W96">
        <f t="shared" si="14"/>
        <v>679674.2</v>
      </c>
      <c r="X96">
        <f>W96/D96</f>
        <v>0.91101692757026564</v>
      </c>
      <c r="Y96">
        <f t="shared" si="11"/>
        <v>1.0976744446089024</v>
      </c>
    </row>
    <row r="97" spans="1:25" x14ac:dyDescent="0.3">
      <c r="A97" s="1" t="s">
        <v>4</v>
      </c>
      <c r="B97" s="1" t="s">
        <v>5</v>
      </c>
      <c r="C97" s="1">
        <v>201642</v>
      </c>
      <c r="D97" s="1">
        <v>666092</v>
      </c>
      <c r="E97">
        <f t="shared" si="9"/>
        <v>707200.60952380951</v>
      </c>
      <c r="F97">
        <f t="shared" si="8"/>
        <v>762228.94230769225</v>
      </c>
      <c r="G97">
        <f t="shared" si="12"/>
        <v>650979.19999999995</v>
      </c>
      <c r="H97">
        <f t="shared" si="10"/>
        <v>0.94187136016258555</v>
      </c>
      <c r="Q97">
        <f>AVERAGE(D91:D103)</f>
        <v>734089.23076923075</v>
      </c>
      <c r="R97">
        <f t="shared" si="13"/>
        <v>17997.746709966072</v>
      </c>
      <c r="S97">
        <f>D97+R97</f>
        <v>684089.7467099661</v>
      </c>
      <c r="T97">
        <f>D97-R97</f>
        <v>648094.2532900339</v>
      </c>
      <c r="U97">
        <f>IF(D97&gt;S97,S97,IF(D97&lt;T97,T97,D97))</f>
        <v>666092</v>
      </c>
      <c r="V97">
        <f>AVERAGE(D95:D99)</f>
        <v>650979.19999999995</v>
      </c>
      <c r="W97">
        <f t="shared" si="14"/>
        <v>650979.19999999995</v>
      </c>
      <c r="X97">
        <f>W97/D97</f>
        <v>0.97731124229085464</v>
      </c>
      <c r="Y97">
        <f t="shared" si="11"/>
        <v>1.0232154882982436</v>
      </c>
    </row>
    <row r="98" spans="1:25" x14ac:dyDescent="0.3">
      <c r="A98" s="1" t="s">
        <v>4</v>
      </c>
      <c r="B98" s="1" t="s">
        <v>5</v>
      </c>
      <c r="C98" s="1">
        <v>201643</v>
      </c>
      <c r="D98" s="1">
        <v>551038</v>
      </c>
      <c r="E98">
        <f t="shared" si="9"/>
        <v>707200.60952380951</v>
      </c>
      <c r="F98">
        <f t="shared" si="8"/>
        <v>762228.94230769225</v>
      </c>
      <c r="G98">
        <f t="shared" si="12"/>
        <v>629886.19999999995</v>
      </c>
      <c r="H98">
        <f t="shared" si="10"/>
        <v>0.7791820207437874</v>
      </c>
      <c r="Q98">
        <f>AVERAGE(D92:D104)</f>
        <v>737805.30769230775</v>
      </c>
      <c r="R98">
        <f t="shared" si="13"/>
        <v>12358.083975693648</v>
      </c>
      <c r="S98">
        <f>D98+R98</f>
        <v>563396.08397569368</v>
      </c>
      <c r="T98">
        <f>D98-R98</f>
        <v>538679.91602430632</v>
      </c>
      <c r="U98">
        <f>IF(D98&gt;S98,S98,IF(D98&lt;T98,T98,D98))</f>
        <v>551038</v>
      </c>
      <c r="V98">
        <f>AVERAGE(D96:D100)</f>
        <v>629886.19999999995</v>
      </c>
      <c r="W98">
        <f t="shared" si="14"/>
        <v>629886.19999999995</v>
      </c>
      <c r="X98">
        <f>W98/D98</f>
        <v>1.1430903131907417</v>
      </c>
      <c r="Y98">
        <f t="shared" si="11"/>
        <v>0.87482151537849229</v>
      </c>
    </row>
    <row r="99" spans="1:25" x14ac:dyDescent="0.3">
      <c r="A99" s="1" t="s">
        <v>4</v>
      </c>
      <c r="B99" s="1" t="s">
        <v>5</v>
      </c>
      <c r="C99" s="1">
        <v>201644</v>
      </c>
      <c r="D99" s="1">
        <v>601142</v>
      </c>
      <c r="E99">
        <f t="shared" si="9"/>
        <v>707200.60952380951</v>
      </c>
      <c r="F99">
        <f t="shared" si="8"/>
        <v>762228.94230769225</v>
      </c>
      <c r="G99">
        <f t="shared" si="12"/>
        <v>606682</v>
      </c>
      <c r="H99">
        <f t="shared" si="10"/>
        <v>0.8500303759703719</v>
      </c>
      <c r="Q99">
        <f>AVERAGE(D93:D105)</f>
        <v>743830.38461538462</v>
      </c>
      <c r="R99">
        <f t="shared" si="13"/>
        <v>12067.391887465996</v>
      </c>
      <c r="S99">
        <f>D99+R99</f>
        <v>613209.39188746596</v>
      </c>
      <c r="T99">
        <f>D99-R99</f>
        <v>589074.60811253404</v>
      </c>
      <c r="U99">
        <f>IF(D99&gt;S99,S99,IF(D99&lt;T99,T99,D99))</f>
        <v>601142</v>
      </c>
      <c r="V99">
        <f>AVERAGE(D97:D101)</f>
        <v>606682</v>
      </c>
      <c r="W99">
        <f t="shared" si="14"/>
        <v>606682</v>
      </c>
      <c r="X99">
        <f>W99/D99</f>
        <v>1.0092157926080694</v>
      </c>
      <c r="Y99">
        <f t="shared" si="11"/>
        <v>0.9908683626677568</v>
      </c>
    </row>
    <row r="100" spans="1:25" x14ac:dyDescent="0.3">
      <c r="A100" s="1" t="s">
        <v>4</v>
      </c>
      <c r="B100" s="1" t="s">
        <v>5</v>
      </c>
      <c r="C100" s="1">
        <v>201645</v>
      </c>
      <c r="D100" s="1">
        <v>585098</v>
      </c>
      <c r="E100">
        <f t="shared" si="9"/>
        <v>707200.60952380951</v>
      </c>
      <c r="F100">
        <f t="shared" si="8"/>
        <v>762228.94230769225</v>
      </c>
      <c r="G100">
        <f t="shared" si="12"/>
        <v>681034.2</v>
      </c>
      <c r="H100">
        <f t="shared" si="10"/>
        <v>0.82734374393988885</v>
      </c>
      <c r="Q100">
        <f>AVERAGE(D94:D106)</f>
        <v>756733</v>
      </c>
      <c r="R100">
        <f t="shared" si="13"/>
        <v>12586.787317789505</v>
      </c>
      <c r="S100">
        <f>D100+R100</f>
        <v>597684.78731778951</v>
      </c>
      <c r="T100">
        <f>D100-R100</f>
        <v>572511.21268221049</v>
      </c>
      <c r="U100">
        <f>IF(D100&gt;S100,S100,IF(D100&lt;T100,T100,D100))</f>
        <v>585098</v>
      </c>
      <c r="V100">
        <f>AVERAGE(D98:D102)</f>
        <v>681034.2</v>
      </c>
      <c r="W100">
        <f t="shared" si="14"/>
        <v>681034.2</v>
      </c>
      <c r="X100">
        <f>W100/D100</f>
        <v>1.1639660364588496</v>
      </c>
      <c r="Y100">
        <f t="shared" si="11"/>
        <v>0.85913159720906829</v>
      </c>
    </row>
    <row r="101" spans="1:25" x14ac:dyDescent="0.3">
      <c r="A101" s="1" t="s">
        <v>4</v>
      </c>
      <c r="B101" s="1" t="s">
        <v>5</v>
      </c>
      <c r="C101" s="1">
        <v>201646</v>
      </c>
      <c r="D101" s="1">
        <v>630040</v>
      </c>
      <c r="E101">
        <f t="shared" si="9"/>
        <v>707200.60952380951</v>
      </c>
      <c r="F101">
        <f t="shared" si="8"/>
        <v>762228.94230769225</v>
      </c>
      <c r="G101">
        <f t="shared" si="12"/>
        <v>745494.8</v>
      </c>
      <c r="H101">
        <f t="shared" si="10"/>
        <v>0.89089289731273669</v>
      </c>
      <c r="Q101">
        <f>AVERAGE(D95:D107)</f>
        <v>762050.84615384613</v>
      </c>
      <c r="R101">
        <f t="shared" si="13"/>
        <v>10493.514933658516</v>
      </c>
      <c r="S101">
        <f>D101+R101</f>
        <v>640533.51493365853</v>
      </c>
      <c r="T101">
        <f>D101-R101</f>
        <v>619546.48506634147</v>
      </c>
      <c r="U101">
        <f>IF(D101&gt;S101,S101,IF(D101&lt;T101,T101,D101))</f>
        <v>630040</v>
      </c>
      <c r="V101">
        <f>AVERAGE(D99:D103)</f>
        <v>745494.8</v>
      </c>
      <c r="W101">
        <f t="shared" si="14"/>
        <v>745494.8</v>
      </c>
      <c r="X101">
        <f>W101/D101</f>
        <v>1.1832499523839757</v>
      </c>
      <c r="Y101">
        <f t="shared" si="11"/>
        <v>0.84512997273756973</v>
      </c>
    </row>
    <row r="102" spans="1:25" x14ac:dyDescent="0.3">
      <c r="A102" s="1" t="s">
        <v>4</v>
      </c>
      <c r="B102" s="1" t="s">
        <v>5</v>
      </c>
      <c r="C102" s="1">
        <v>201647</v>
      </c>
      <c r="D102" s="1">
        <v>1037853</v>
      </c>
      <c r="E102">
        <f t="shared" si="9"/>
        <v>707200.60952380951</v>
      </c>
      <c r="F102">
        <f t="shared" si="8"/>
        <v>762228.94230769225</v>
      </c>
      <c r="G102">
        <f t="shared" si="12"/>
        <v>775206.2</v>
      </c>
      <c r="H102">
        <f t="shared" si="10"/>
        <v>1.4675510541469043</v>
      </c>
      <c r="Q102">
        <f>AVERAGE(D96:D108)</f>
        <v>768008.16666666663</v>
      </c>
      <c r="R102">
        <f t="shared" si="13"/>
        <v>8921.8205040175581</v>
      </c>
      <c r="S102">
        <f>D102+R102</f>
        <v>1046774.8205040175</v>
      </c>
      <c r="T102">
        <f>D102-R102</f>
        <v>1028931.1794959825</v>
      </c>
      <c r="U102">
        <f>IF(D102&gt;S102,S102,IF(D102&lt;T102,T102,D102))</f>
        <v>1037853</v>
      </c>
      <c r="V102">
        <f>AVERAGE(D100:D104)</f>
        <v>775206.2</v>
      </c>
      <c r="W102">
        <f t="shared" si="14"/>
        <v>775206.2</v>
      </c>
      <c r="X102">
        <f>W102/D102</f>
        <v>0.74693256174043909</v>
      </c>
      <c r="Y102">
        <f t="shared" si="11"/>
        <v>1.3388089517343902</v>
      </c>
    </row>
    <row r="103" spans="1:25" x14ac:dyDescent="0.3">
      <c r="A103" s="1" t="s">
        <v>4</v>
      </c>
      <c r="B103" s="1" t="s">
        <v>5</v>
      </c>
      <c r="C103" s="1">
        <v>201648</v>
      </c>
      <c r="D103" s="1">
        <v>873341</v>
      </c>
      <c r="E103">
        <f t="shared" si="9"/>
        <v>707200.60952380951</v>
      </c>
      <c r="F103">
        <f t="shared" si="8"/>
        <v>762228.94230769225</v>
      </c>
      <c r="G103">
        <f t="shared" si="12"/>
        <v>815462.6</v>
      </c>
      <c r="H103">
        <f t="shared" si="10"/>
        <v>1.2349268202526866</v>
      </c>
      <c r="Q103">
        <f>AVERAGE(D97:D109)</f>
        <v>770003.36363636365</v>
      </c>
      <c r="R103">
        <f t="shared" si="13"/>
        <v>17309.102470295224</v>
      </c>
      <c r="S103">
        <f>D103+R103</f>
        <v>890650.10247029527</v>
      </c>
      <c r="T103">
        <f>D103-R103</f>
        <v>856031.89752970473</v>
      </c>
      <c r="U103">
        <f>IF(D103&gt;S103,S103,IF(D103&lt;T103,T103,D103))</f>
        <v>873341</v>
      </c>
      <c r="V103">
        <f>AVERAGE(D101:D105)</f>
        <v>815462.6</v>
      </c>
      <c r="W103">
        <f t="shared" si="14"/>
        <v>815462.6</v>
      </c>
      <c r="X103">
        <f>W103/D103</f>
        <v>0.93372760468133298</v>
      </c>
      <c r="Y103">
        <f t="shared" si="11"/>
        <v>1.070976155129616</v>
      </c>
    </row>
    <row r="104" spans="1:25" x14ac:dyDescent="0.3">
      <c r="A104" s="1" t="s">
        <v>4</v>
      </c>
      <c r="B104" s="1" t="s">
        <v>5</v>
      </c>
      <c r="C104" s="1">
        <v>201649</v>
      </c>
      <c r="D104" s="1">
        <v>749699</v>
      </c>
      <c r="E104">
        <f t="shared" si="9"/>
        <v>707200.60952380951</v>
      </c>
      <c r="F104">
        <f t="shared" si="8"/>
        <v>762228.94230769225</v>
      </c>
      <c r="G104">
        <f t="shared" si="12"/>
        <v>924575.6</v>
      </c>
      <c r="H104">
        <f t="shared" si="10"/>
        <v>1.0600938261419297</v>
      </c>
      <c r="Q104">
        <f>AVERAGE(D98:D110)</f>
        <v>780394.5</v>
      </c>
      <c r="R104">
        <f t="shared" si="13"/>
        <v>27115.902176982549</v>
      </c>
      <c r="S104">
        <f>D104+R104</f>
        <v>776814.90217698249</v>
      </c>
      <c r="T104">
        <f>D104-R104</f>
        <v>722583.09782301751</v>
      </c>
      <c r="U104">
        <f>IF(D104&gt;S104,S104,IF(D104&lt;T104,T104,D104))</f>
        <v>749699</v>
      </c>
      <c r="V104">
        <f>AVERAGE(D102:D106)</f>
        <v>924575.6</v>
      </c>
      <c r="W104">
        <f t="shared" si="14"/>
        <v>924575.6</v>
      </c>
      <c r="X104">
        <f>W104/D104</f>
        <v>1.2332624159829477</v>
      </c>
      <c r="Y104">
        <f t="shared" si="11"/>
        <v>0.81085743556286805</v>
      </c>
    </row>
    <row r="105" spans="1:25" x14ac:dyDescent="0.3">
      <c r="A105" s="1" t="s">
        <v>4</v>
      </c>
      <c r="B105" s="1" t="s">
        <v>5</v>
      </c>
      <c r="C105" s="1">
        <v>201650</v>
      </c>
      <c r="D105" s="1">
        <v>786380</v>
      </c>
      <c r="E105">
        <f t="shared" si="9"/>
        <v>707200.60952380951</v>
      </c>
      <c r="F105">
        <f t="shared" si="8"/>
        <v>762228.94230769225</v>
      </c>
      <c r="G105">
        <f t="shared" si="12"/>
        <v>879754.8</v>
      </c>
      <c r="H105">
        <f t="shared" si="10"/>
        <v>1.1119617113021234</v>
      </c>
      <c r="Q105">
        <f>AVERAGE(D99:D111)</f>
        <v>805878.5555555555</v>
      </c>
      <c r="R105">
        <f t="shared" si="13"/>
        <v>39247.327450455872</v>
      </c>
      <c r="S105">
        <f>D105+R105</f>
        <v>825627.32745045586</v>
      </c>
      <c r="T105">
        <f>D105-R105</f>
        <v>747132.67254954414</v>
      </c>
      <c r="U105">
        <f>IF(D105&gt;S105,S105,IF(D105&lt;T105,T105,D105))</f>
        <v>786380</v>
      </c>
      <c r="V105">
        <f>AVERAGE(D103:D107)</f>
        <v>879754.8</v>
      </c>
      <c r="W105">
        <f t="shared" si="14"/>
        <v>879754.8</v>
      </c>
      <c r="X105">
        <f>W105/D105</f>
        <v>1.1187400493400137</v>
      </c>
      <c r="Y105">
        <f t="shared" si="11"/>
        <v>0.89386269901568027</v>
      </c>
    </row>
    <row r="106" spans="1:25" x14ac:dyDescent="0.3">
      <c r="A106" s="1" t="s">
        <v>4</v>
      </c>
      <c r="B106" s="1" t="s">
        <v>5</v>
      </c>
      <c r="C106" s="1">
        <v>201651</v>
      </c>
      <c r="D106" s="1">
        <v>1175605</v>
      </c>
      <c r="E106">
        <f t="shared" si="9"/>
        <v>707200.60952380951</v>
      </c>
      <c r="F106">
        <f t="shared" si="8"/>
        <v>762228.94230769225</v>
      </c>
      <c r="G106">
        <f t="shared" si="12"/>
        <v>881358.25</v>
      </c>
      <c r="H106">
        <f t="shared" si="10"/>
        <v>1.6623359541383718</v>
      </c>
      <c r="Q106">
        <f>AVERAGE(D100:D112)</f>
        <v>831470.625</v>
      </c>
      <c r="R106">
        <f t="shared" si="13"/>
        <v>36844.291226270383</v>
      </c>
      <c r="S106">
        <f>D106+R106</f>
        <v>1212449.2912262704</v>
      </c>
      <c r="T106">
        <f>D106-R106</f>
        <v>1138760.7087737296</v>
      </c>
      <c r="U106">
        <f>IF(D106&gt;S106,S106,IF(D106&lt;T106,T106,D106))</f>
        <v>1175605</v>
      </c>
      <c r="V106">
        <f>AVERAGE(D104:D108)</f>
        <v>881358.25</v>
      </c>
      <c r="W106">
        <f t="shared" si="14"/>
        <v>881358.25</v>
      </c>
      <c r="X106">
        <f>W106/D106</f>
        <v>0.74970610876952715</v>
      </c>
      <c r="Y106">
        <f t="shared" si="11"/>
        <v>1.3338560114459699</v>
      </c>
    </row>
    <row r="107" spans="1:25" x14ac:dyDescent="0.3">
      <c r="A107" s="1" t="s">
        <v>4</v>
      </c>
      <c r="B107" s="1" t="s">
        <v>5</v>
      </c>
      <c r="C107" s="1">
        <v>201652</v>
      </c>
      <c r="D107" s="1">
        <v>813749</v>
      </c>
      <c r="E107">
        <f t="shared" si="9"/>
        <v>707200.60952380951</v>
      </c>
      <c r="F107">
        <f t="shared" si="8"/>
        <v>762228.94230769225</v>
      </c>
      <c r="G107">
        <f t="shared" si="12"/>
        <v>925244.66666666663</v>
      </c>
      <c r="H107">
        <f t="shared" si="10"/>
        <v>1.1506621869966067</v>
      </c>
      <c r="Q107">
        <f>AVERAGE(D101:D113)</f>
        <v>866666.71428571432</v>
      </c>
      <c r="R107">
        <f t="shared" si="13"/>
        <v>30520.263654552055</v>
      </c>
      <c r="S107">
        <f>D107+R107</f>
        <v>844269.26365455205</v>
      </c>
      <c r="T107">
        <f>D107-R107</f>
        <v>783228.73634544795</v>
      </c>
      <c r="U107">
        <f>IF(D107&gt;S107,S107,IF(D107&lt;T107,T107,D107))</f>
        <v>813749</v>
      </c>
      <c r="V107">
        <f>AVERAGE(D105:D109)</f>
        <v>925244.66666666663</v>
      </c>
      <c r="W107">
        <f t="shared" si="14"/>
        <v>925244.66666666663</v>
      </c>
      <c r="X107">
        <f>W107/D107</f>
        <v>1.1370148125118023</v>
      </c>
      <c r="Y107">
        <f t="shared" si="11"/>
        <v>0.8794960179901965</v>
      </c>
    </row>
  </sheetData>
  <mergeCells count="2">
    <mergeCell ref="J1:L1"/>
    <mergeCell ref="J20:P2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8"/>
  <sheetViews>
    <sheetView topLeftCell="A38" workbookViewId="0">
      <selection activeCell="F56" sqref="F56"/>
    </sheetView>
  </sheetViews>
  <sheetFormatPr defaultRowHeight="16.5" x14ac:dyDescent="0.3"/>
  <cols>
    <col min="1" max="1" width="11.25" bestFit="1" customWidth="1"/>
    <col min="2" max="2" width="24.375" bestFit="1" customWidth="1"/>
  </cols>
  <sheetData>
    <row r="3" spans="1:2" x14ac:dyDescent="0.3">
      <c r="A3" s="2" t="s">
        <v>6</v>
      </c>
      <c r="B3" t="s">
        <v>7</v>
      </c>
    </row>
    <row r="4" spans="1:2" x14ac:dyDescent="0.3">
      <c r="A4" s="3" t="s">
        <v>8</v>
      </c>
      <c r="B4">
        <v>0.94247938522729657</v>
      </c>
    </row>
    <row r="5" spans="1:2" x14ac:dyDescent="0.3">
      <c r="A5" s="3" t="s">
        <v>9</v>
      </c>
      <c r="B5">
        <v>0.816467021075866</v>
      </c>
    </row>
    <row r="6" spans="1:2" x14ac:dyDescent="0.3">
      <c r="A6" s="3" t="s">
        <v>10</v>
      </c>
      <c r="B6">
        <v>0.76939624900355053</v>
      </c>
    </row>
    <row r="7" spans="1:2" x14ac:dyDescent="0.3">
      <c r="A7" s="3" t="s">
        <v>11</v>
      </c>
      <c r="B7">
        <v>0.84112932706556887</v>
      </c>
    </row>
    <row r="8" spans="1:2" x14ac:dyDescent="0.3">
      <c r="A8" s="3" t="s">
        <v>12</v>
      </c>
      <c r="B8">
        <v>0.90705710887964974</v>
      </c>
    </row>
    <row r="9" spans="1:2" x14ac:dyDescent="0.3">
      <c r="A9" s="3" t="s">
        <v>13</v>
      </c>
      <c r="B9">
        <v>1.1289683001306487</v>
      </c>
    </row>
    <row r="10" spans="1:2" x14ac:dyDescent="0.3">
      <c r="A10" s="3" t="s">
        <v>14</v>
      </c>
      <c r="B10">
        <v>1.1042646025791358</v>
      </c>
    </row>
    <row r="11" spans="1:2" x14ac:dyDescent="0.3">
      <c r="A11" s="3" t="s">
        <v>15</v>
      </c>
      <c r="B11">
        <v>0.97423447821444231</v>
      </c>
    </row>
    <row r="12" spans="1:2" x14ac:dyDescent="0.3">
      <c r="A12" s="3" t="s">
        <v>16</v>
      </c>
      <c r="B12">
        <v>0.93842984988235156</v>
      </c>
    </row>
    <row r="13" spans="1:2" x14ac:dyDescent="0.3">
      <c r="A13" s="3" t="s">
        <v>17</v>
      </c>
      <c r="B13">
        <v>1.245605662359667</v>
      </c>
    </row>
    <row r="14" spans="1:2" x14ac:dyDescent="0.3">
      <c r="A14" s="3" t="s">
        <v>18</v>
      </c>
      <c r="B14">
        <v>1.1084991478325106</v>
      </c>
    </row>
    <row r="15" spans="1:2" x14ac:dyDescent="0.3">
      <c r="A15" s="3" t="s">
        <v>19</v>
      </c>
      <c r="B15">
        <v>0.93140890392760212</v>
      </c>
    </row>
    <row r="16" spans="1:2" x14ac:dyDescent="0.3">
      <c r="A16" s="3" t="s">
        <v>20</v>
      </c>
      <c r="B16">
        <v>0.96681655856169446</v>
      </c>
    </row>
    <row r="17" spans="1:2" x14ac:dyDescent="0.3">
      <c r="A17" s="3" t="s">
        <v>21</v>
      </c>
      <c r="B17">
        <v>0.83309501932927277</v>
      </c>
    </row>
    <row r="18" spans="1:2" x14ac:dyDescent="0.3">
      <c r="A18" s="3" t="s">
        <v>22</v>
      </c>
      <c r="B18">
        <v>1.1079899224466572</v>
      </c>
    </row>
    <row r="19" spans="1:2" x14ac:dyDescent="0.3">
      <c r="A19" s="3" t="s">
        <v>23</v>
      </c>
      <c r="B19">
        <v>1.0570783104624981</v>
      </c>
    </row>
    <row r="20" spans="1:2" x14ac:dyDescent="0.3">
      <c r="A20" s="3" t="s">
        <v>24</v>
      </c>
      <c r="B20">
        <v>1.0220265925709502</v>
      </c>
    </row>
    <row r="21" spans="1:2" x14ac:dyDescent="0.3">
      <c r="A21" s="3" t="s">
        <v>25</v>
      </c>
      <c r="B21">
        <v>1.0122554589028232</v>
      </c>
    </row>
    <row r="22" spans="1:2" x14ac:dyDescent="0.3">
      <c r="A22" s="3" t="s">
        <v>26</v>
      </c>
      <c r="B22">
        <v>1.0091833746183054</v>
      </c>
    </row>
    <row r="23" spans="1:2" x14ac:dyDescent="0.3">
      <c r="A23" s="3" t="s">
        <v>27</v>
      </c>
      <c r="B23">
        <v>0.97729089368081801</v>
      </c>
    </row>
    <row r="24" spans="1:2" x14ac:dyDescent="0.3">
      <c r="A24" s="3" t="s">
        <v>28</v>
      </c>
      <c r="B24">
        <v>0.97197426517356478</v>
      </c>
    </row>
    <row r="25" spans="1:2" x14ac:dyDescent="0.3">
      <c r="A25" s="3" t="s">
        <v>29</v>
      </c>
      <c r="B25">
        <v>1.0215229052331565</v>
      </c>
    </row>
    <row r="26" spans="1:2" x14ac:dyDescent="0.3">
      <c r="A26" s="3" t="s">
        <v>30</v>
      </c>
      <c r="B26">
        <v>0.99129440766017296</v>
      </c>
    </row>
    <row r="27" spans="1:2" x14ac:dyDescent="0.3">
      <c r="A27" s="3" t="s">
        <v>31</v>
      </c>
      <c r="B27">
        <v>0.97317602215726717</v>
      </c>
    </row>
    <row r="28" spans="1:2" x14ac:dyDescent="0.3">
      <c r="A28" s="3" t="s">
        <v>32</v>
      </c>
      <c r="B28">
        <v>1.0050829334069418</v>
      </c>
    </row>
    <row r="29" spans="1:2" x14ac:dyDescent="0.3">
      <c r="A29" s="3" t="s">
        <v>33</v>
      </c>
      <c r="B29">
        <v>1.0275876516478393</v>
      </c>
    </row>
    <row r="30" spans="1:2" x14ac:dyDescent="0.3">
      <c r="A30" s="3" t="s">
        <v>34</v>
      </c>
      <c r="B30">
        <v>0.98549616295532871</v>
      </c>
    </row>
    <row r="31" spans="1:2" x14ac:dyDescent="0.3">
      <c r="A31" s="3" t="s">
        <v>35</v>
      </c>
      <c r="B31">
        <v>1.0108465168559628</v>
      </c>
    </row>
    <row r="32" spans="1:2" x14ac:dyDescent="0.3">
      <c r="A32" s="3" t="s">
        <v>36</v>
      </c>
      <c r="B32">
        <v>0.99664681622868678</v>
      </c>
    </row>
    <row r="33" spans="1:2" x14ac:dyDescent="0.3">
      <c r="A33" s="3" t="s">
        <v>37</v>
      </c>
      <c r="B33">
        <v>0.99481287967955789</v>
      </c>
    </row>
    <row r="34" spans="1:2" x14ac:dyDescent="0.3">
      <c r="A34" s="3" t="s">
        <v>38</v>
      </c>
      <c r="B34">
        <v>1.0319537247125361</v>
      </c>
    </row>
    <row r="35" spans="1:2" x14ac:dyDescent="0.3">
      <c r="A35" s="3" t="s">
        <v>39</v>
      </c>
      <c r="B35">
        <v>0.99386833363943849</v>
      </c>
    </row>
    <row r="36" spans="1:2" x14ac:dyDescent="0.3">
      <c r="A36" s="3" t="s">
        <v>40</v>
      </c>
      <c r="B36">
        <v>0.97606560249098906</v>
      </c>
    </row>
    <row r="37" spans="1:2" x14ac:dyDescent="0.3">
      <c r="A37" s="3" t="s">
        <v>41</v>
      </c>
      <c r="B37">
        <v>1.0733457802362281</v>
      </c>
    </row>
    <row r="38" spans="1:2" x14ac:dyDescent="0.3">
      <c r="A38" s="3" t="s">
        <v>42</v>
      </c>
      <c r="B38">
        <v>1.0837302500358756</v>
      </c>
    </row>
    <row r="39" spans="1:2" x14ac:dyDescent="0.3">
      <c r="A39" s="3" t="s">
        <v>43</v>
      </c>
      <c r="B39">
        <v>1.0613440080660568</v>
      </c>
    </row>
    <row r="40" spans="1:2" x14ac:dyDescent="0.3">
      <c r="A40" s="3" t="s">
        <v>44</v>
      </c>
      <c r="B40">
        <v>0.99571833921584751</v>
      </c>
    </row>
    <row r="41" spans="1:2" x14ac:dyDescent="0.3">
      <c r="A41" s="3" t="s">
        <v>45</v>
      </c>
      <c r="B41">
        <v>1.1975422395190733</v>
      </c>
    </row>
    <row r="42" spans="1:2" x14ac:dyDescent="0.3">
      <c r="A42" s="3" t="s">
        <v>46</v>
      </c>
      <c r="B42">
        <v>0.97795999979103865</v>
      </c>
    </row>
    <row r="43" spans="1:2" x14ac:dyDescent="0.3">
      <c r="A43" s="3" t="s">
        <v>47</v>
      </c>
      <c r="B43">
        <v>0.95050047600627541</v>
      </c>
    </row>
    <row r="44" spans="1:2" x14ac:dyDescent="0.3">
      <c r="A44" s="3" t="s">
        <v>48</v>
      </c>
      <c r="B44">
        <v>0.97640714754486124</v>
      </c>
    </row>
    <row r="45" spans="1:2" x14ac:dyDescent="0.3">
      <c r="A45" s="3" t="s">
        <v>49</v>
      </c>
      <c r="B45">
        <v>0.93131286871768015</v>
      </c>
    </row>
    <row r="46" spans="1:2" x14ac:dyDescent="0.3">
      <c r="A46" s="3" t="s">
        <v>50</v>
      </c>
      <c r="B46">
        <v>0.83750085312533784</v>
      </c>
    </row>
    <row r="47" spans="1:2" x14ac:dyDescent="0.3">
      <c r="A47" s="3" t="s">
        <v>51</v>
      </c>
      <c r="B47">
        <v>0.85935680011674553</v>
      </c>
    </row>
    <row r="48" spans="1:2" x14ac:dyDescent="0.3">
      <c r="A48" s="3" t="s">
        <v>52</v>
      </c>
      <c r="B48">
        <v>0.83373617368811925</v>
      </c>
    </row>
    <row r="49" spans="1:2" x14ac:dyDescent="0.3">
      <c r="A49" s="3" t="s">
        <v>53</v>
      </c>
      <c r="B49">
        <v>0.86236475837326254</v>
      </c>
    </row>
    <row r="50" spans="1:2" x14ac:dyDescent="0.3">
      <c r="A50" s="3" t="s">
        <v>54</v>
      </c>
      <c r="B50">
        <v>1.1410291071356264</v>
      </c>
    </row>
    <row r="51" spans="1:2" x14ac:dyDescent="0.3">
      <c r="A51" s="3" t="s">
        <v>55</v>
      </c>
      <c r="B51">
        <v>1.2981659289113179</v>
      </c>
    </row>
    <row r="52" spans="1:2" x14ac:dyDescent="0.3">
      <c r="A52" s="3" t="s">
        <v>56</v>
      </c>
      <c r="B52">
        <v>1.0207259376744027</v>
      </c>
    </row>
    <row r="53" spans="1:2" x14ac:dyDescent="0.3">
      <c r="A53" s="3" t="s">
        <v>57</v>
      </c>
      <c r="B53">
        <v>0.97889044915839896</v>
      </c>
    </row>
    <row r="54" spans="1:2" x14ac:dyDescent="0.3">
      <c r="A54" s="3" t="s">
        <v>58</v>
      </c>
      <c r="B54">
        <v>1.2902513165652021</v>
      </c>
    </row>
    <row r="55" spans="1:2" x14ac:dyDescent="0.3">
      <c r="A55" s="3" t="s">
        <v>59</v>
      </c>
      <c r="B55">
        <v>1.2757624908889902</v>
      </c>
    </row>
    <row r="56" spans="1:2" x14ac:dyDescent="0.3">
      <c r="A56" s="3" t="s">
        <v>60</v>
      </c>
      <c r="B56">
        <v>0.99986868499525572</v>
      </c>
    </row>
    <row r="57" spans="1:2" x14ac:dyDescent="0.3">
      <c r="A57" s="3" t="s">
        <v>61</v>
      </c>
    </row>
    <row r="58" spans="1:2" x14ac:dyDescent="0.3">
      <c r="A58" s="3" t="s">
        <v>62</v>
      </c>
      <c r="B58">
        <v>1.0060873077306804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6"/>
  <sheetViews>
    <sheetView workbookViewId="0">
      <selection activeCell="A14" sqref="A14"/>
    </sheetView>
  </sheetViews>
  <sheetFormatPr defaultRowHeight="16.5" x14ac:dyDescent="0.3"/>
  <cols>
    <col min="3" max="3" width="11.875" customWidth="1"/>
  </cols>
  <sheetData>
    <row r="2" spans="1:8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</row>
    <row r="3" spans="1:8" x14ac:dyDescent="0.3">
      <c r="B3">
        <v>7.1764700000000001</v>
      </c>
      <c r="C3">
        <v>7.4352900000000002</v>
      </c>
      <c r="D3">
        <f>B3-C3</f>
        <v>-0.25882000000000005</v>
      </c>
    </row>
    <row r="4" spans="1:8" x14ac:dyDescent="0.3">
      <c r="B4">
        <v>7.47058</v>
      </c>
      <c r="C4">
        <v>7.2941099999999999</v>
      </c>
      <c r="D4">
        <f t="shared" ref="D4:D7" si="0">B4-C4</f>
        <v>0.17647000000000013</v>
      </c>
    </row>
    <row r="5" spans="1:8" x14ac:dyDescent="0.3">
      <c r="A5" t="s">
        <v>70</v>
      </c>
      <c r="B5">
        <v>7.7647000000000004</v>
      </c>
      <c r="C5">
        <v>7.0823499999999999</v>
      </c>
      <c r="D5">
        <f t="shared" si="0"/>
        <v>0.68235000000000046</v>
      </c>
      <c r="E5">
        <f>SUM(D3:D7)</f>
        <v>1.811770000000001</v>
      </c>
      <c r="F5">
        <f>E5^2</f>
        <v>3.2825105329000035</v>
      </c>
      <c r="G5">
        <f>F5/F9</f>
        <v>0.65650210658000074</v>
      </c>
      <c r="H5">
        <f>SQRT(G5)</f>
        <v>0.81024817591895926</v>
      </c>
    </row>
    <row r="6" spans="1:8" x14ac:dyDescent="0.3">
      <c r="B6">
        <v>8.0588200000000008</v>
      </c>
      <c r="C6">
        <v>6.8470500000000003</v>
      </c>
      <c r="D6">
        <f t="shared" si="0"/>
        <v>1.2117700000000005</v>
      </c>
    </row>
    <row r="7" spans="1:8" x14ac:dyDescent="0.3">
      <c r="B7">
        <v>6.7058799999999996</v>
      </c>
      <c r="C7">
        <v>6.7058799999999996</v>
      </c>
      <c r="D7">
        <f t="shared" si="0"/>
        <v>0</v>
      </c>
    </row>
    <row r="8" spans="1:8" x14ac:dyDescent="0.3">
      <c r="F8" t="s">
        <v>71</v>
      </c>
    </row>
    <row r="9" spans="1:8" x14ac:dyDescent="0.3">
      <c r="F9">
        <f>COUNT(D3:D7)</f>
        <v>5</v>
      </c>
    </row>
    <row r="12" spans="1:8" x14ac:dyDescent="0.3">
      <c r="B12" t="s">
        <v>72</v>
      </c>
      <c r="C12" t="s">
        <v>73</v>
      </c>
      <c r="D12" t="s">
        <v>74</v>
      </c>
      <c r="F12" t="s">
        <v>75</v>
      </c>
    </row>
    <row r="13" spans="1:8" x14ac:dyDescent="0.3">
      <c r="A13" t="s">
        <v>76</v>
      </c>
      <c r="B13">
        <v>156</v>
      </c>
      <c r="C13">
        <v>146</v>
      </c>
      <c r="D13">
        <v>136</v>
      </c>
      <c r="E13" t="s">
        <v>77</v>
      </c>
      <c r="F13">
        <f>C13-D13</f>
        <v>10</v>
      </c>
    </row>
    <row r="14" spans="1:8" x14ac:dyDescent="0.3">
      <c r="C14" t="s">
        <v>77</v>
      </c>
    </row>
    <row r="16" spans="1:8" x14ac:dyDescent="0.3">
      <c r="C16" t="s">
        <v>77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엑셀 하던거 이동평균 - 복사본</vt:lpstr>
      <vt:lpstr>판매추세량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SMART27</dc:creator>
  <cp:keywords/>
  <dc:description/>
  <cp:lastModifiedBy>SMART27</cp:lastModifiedBy>
  <cp:revision/>
  <dcterms:created xsi:type="dcterms:W3CDTF">2018-03-12T03:26:15Z</dcterms:created>
  <dcterms:modified xsi:type="dcterms:W3CDTF">2023-04-07T11:24:53Z</dcterms:modified>
  <cp:category/>
  <cp:contentStatus/>
</cp:coreProperties>
</file>