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FieldProjects\UpperRed\data\static\"/>
    </mc:Choice>
  </mc:AlternateContent>
  <bookViews>
    <workbookView xWindow="0" yWindow="0" windowWidth="22905" windowHeight="11085" tabRatio="929" firstSheet="3" activeTab="10"/>
  </bookViews>
  <sheets>
    <sheet name="Inventory" sheetId="13" r:id="rId1"/>
    <sheet name="ETCellsCropMix" sheetId="6" r:id="rId2"/>
    <sheet name="ETCellsProperties" sheetId="4" r:id="rId3"/>
    <sheet name="ETCellsCrops" sheetId="14" r:id="rId4"/>
    <sheet name="MetNodesMetaData" sheetId="3" r:id="rId5"/>
    <sheet name="CropCoefs" sheetId="7" r:id="rId6"/>
    <sheet name="CropParams" sheetId="17" r:id="rId7"/>
    <sheet name="MeanCuttings" sheetId="18" r:id="rId8"/>
    <sheet name="TMaxMon" sheetId="9" r:id="rId9"/>
    <sheet name="TMinMon" sheetId="10" r:id="rId10"/>
    <sheet name="WindMon" sheetId="15" r:id="rId11"/>
    <sheet name="KoMon" sheetId="16" r:id="rId12"/>
    <sheet name="HucMetMap" sheetId="1" r:id="rId13"/>
    <sheet name="VICMap" sheetId="2" r:id="rId14"/>
    <sheet name="HucsDbf" sheetId="5"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F4" i="4" l="1"/>
  <c r="E4" i="4"/>
  <c r="D4" i="4"/>
  <c r="C4" i="4"/>
  <c r="D177" i="6" l="1"/>
  <c r="D161" i="6"/>
  <c r="D145" i="6"/>
  <c r="D113" i="6"/>
  <c r="D129" i="6"/>
  <c r="D97" i="6"/>
  <c r="D81" i="6"/>
  <c r="D49" i="6"/>
  <c r="D65" i="6"/>
  <c r="D33" i="6"/>
  <c r="D17" i="6"/>
  <c r="A2" i="17" l="1"/>
  <c r="M9" i="3" l="1"/>
  <c r="J9" i="3" s="1"/>
  <c r="M8" i="3"/>
  <c r="C8" i="3" s="1"/>
  <c r="M7" i="3"/>
  <c r="J7" i="3" s="1"/>
  <c r="E8" i="3" l="1"/>
  <c r="G8" i="3"/>
  <c r="J8" i="3"/>
  <c r="E9" i="3"/>
  <c r="F7" i="3"/>
  <c r="F9" i="3"/>
  <c r="F8" i="3"/>
  <c r="I8" i="3"/>
  <c r="D7" i="3"/>
  <c r="E7" i="3"/>
  <c r="D9" i="3"/>
  <c r="G7" i="3"/>
  <c r="H7" i="3"/>
  <c r="I7" i="3"/>
  <c r="G9" i="3"/>
  <c r="I9" i="3"/>
  <c r="D8" i="3"/>
  <c r="H8" i="3"/>
  <c r="C7" i="3"/>
  <c r="C9" i="3"/>
  <c r="H9" i="3"/>
  <c r="M6" i="3" l="1"/>
  <c r="J6" i="3" s="1"/>
  <c r="M5" i="3"/>
  <c r="J5" i="3" s="1"/>
  <c r="M4" i="3"/>
  <c r="G4" i="3" s="1"/>
  <c r="M3" i="3"/>
  <c r="J3" i="3" s="1"/>
  <c r="M2" i="3"/>
  <c r="C3" i="3" l="1"/>
  <c r="H4" i="3"/>
  <c r="D3" i="3"/>
  <c r="I4" i="3"/>
  <c r="E3" i="3"/>
  <c r="J4" i="3"/>
  <c r="F3" i="3"/>
  <c r="C5" i="3"/>
  <c r="G3" i="3"/>
  <c r="D5" i="3"/>
  <c r="I3" i="3"/>
  <c r="H3" i="3"/>
  <c r="E5" i="3"/>
  <c r="C4" i="3"/>
  <c r="F5" i="3"/>
  <c r="G5" i="3"/>
  <c r="C6" i="3"/>
  <c r="D6" i="3"/>
  <c r="E6" i="3"/>
  <c r="F6" i="3"/>
  <c r="D4" i="3"/>
  <c r="G6" i="3"/>
  <c r="E4" i="3"/>
  <c r="H6" i="3"/>
  <c r="F4" i="3"/>
  <c r="I6" i="3"/>
  <c r="H5" i="3"/>
  <c r="I5" i="3"/>
  <c r="D3" i="7" l="1"/>
  <c r="E3" i="7" s="1"/>
  <c r="F3" i="7" l="1"/>
  <c r="G3" i="7" s="1"/>
  <c r="H3" i="7" s="1"/>
  <c r="I3" i="7" s="1"/>
  <c r="J3" i="7" s="1"/>
  <c r="K3" i="7" s="1"/>
  <c r="L3" i="7" s="1"/>
  <c r="M3" i="7" s="1"/>
  <c r="N3" i="7" s="1"/>
  <c r="O3" i="7" s="1"/>
  <c r="P3" i="7" s="1"/>
  <c r="Q3" i="7" s="1"/>
  <c r="R3" i="7" s="1"/>
  <c r="S3" i="7" s="1"/>
  <c r="T3" i="7" s="1"/>
  <c r="U3" i="7" s="1"/>
  <c r="V3" i="7" s="1"/>
  <c r="W3" i="7" s="1"/>
  <c r="X3" i="7" s="1"/>
  <c r="Y3" i="7" s="1"/>
  <c r="Z3" i="7" s="1"/>
  <c r="AA3" i="7" s="1"/>
  <c r="AB3" i="7" s="1"/>
  <c r="AC3" i="7" s="1"/>
  <c r="AD3" i="7" s="1"/>
  <c r="AE3" i="7" s="1"/>
  <c r="AF3" i="7" s="1"/>
  <c r="AG3" i="7" s="1"/>
  <c r="AH3" i="7" s="1"/>
  <c r="AI3" i="7" s="1"/>
  <c r="AJ3" i="7" s="1"/>
  <c r="AK3" i="7" s="1"/>
  <c r="AL3" i="7" s="1"/>
  <c r="AM3" i="7" s="1"/>
  <c r="AN3" i="7" s="1"/>
  <c r="AO3" i="7" s="1"/>
  <c r="AP3" i="7" s="1"/>
  <c r="AQ3" i="7" s="1"/>
  <c r="AR3" i="7" s="1"/>
  <c r="AS3" i="7" s="1"/>
  <c r="AT3" i="7" s="1"/>
  <c r="AU3" i="7" s="1"/>
  <c r="AV3" i="7" s="1"/>
  <c r="AW3" i="7" s="1"/>
  <c r="AX3" i="7" s="1"/>
  <c r="AY3" i="7" s="1"/>
  <c r="AZ3" i="7" s="1"/>
  <c r="BA3" i="7" s="1"/>
  <c r="BB3" i="7" s="1"/>
  <c r="BC3" i="7" s="1"/>
  <c r="BD3" i="7" s="1"/>
  <c r="BE3" i="7" s="1"/>
  <c r="BF3" i="7" s="1"/>
  <c r="BG3" i="7" s="1"/>
  <c r="BH3" i="7" s="1"/>
  <c r="BI3" i="7" s="1"/>
  <c r="BJ3" i="7" s="1"/>
  <c r="A2" i="7" l="1"/>
  <c r="D2" i="3" l="1"/>
  <c r="C2" i="3"/>
  <c r="N12" i="4"/>
  <c r="F12" i="4"/>
  <c r="E12" i="4"/>
  <c r="D12" i="4"/>
  <c r="C13" i="18" s="1"/>
  <c r="C12" i="4"/>
  <c r="C14" i="14" s="1"/>
  <c r="A12" i="4"/>
  <c r="N11" i="4"/>
  <c r="F11" i="4"/>
  <c r="E11" i="4"/>
  <c r="D11" i="4"/>
  <c r="C12" i="18" s="1"/>
  <c r="C11" i="4"/>
  <c r="C13" i="14" s="1"/>
  <c r="A11" i="4"/>
  <c r="N10" i="4"/>
  <c r="F10" i="4"/>
  <c r="E10" i="4"/>
  <c r="D10" i="4"/>
  <c r="C11" i="18" s="1"/>
  <c r="C10" i="4"/>
  <c r="C12" i="14" s="1"/>
  <c r="A10" i="4"/>
  <c r="N9" i="4"/>
  <c r="F9" i="4"/>
  <c r="E9" i="4"/>
  <c r="D9" i="4"/>
  <c r="C10" i="18" s="1"/>
  <c r="C9" i="4"/>
  <c r="C11" i="14" s="1"/>
  <c r="A9" i="4"/>
  <c r="N8" i="4"/>
  <c r="F8" i="4"/>
  <c r="E8" i="4"/>
  <c r="D8" i="4"/>
  <c r="C9" i="18" s="1"/>
  <c r="C8" i="4"/>
  <c r="C10" i="14" s="1"/>
  <c r="A8" i="4"/>
  <c r="N7" i="4"/>
  <c r="F7" i="4"/>
  <c r="E7" i="4"/>
  <c r="D7" i="4"/>
  <c r="C8" i="18" s="1"/>
  <c r="C7" i="4"/>
  <c r="C9" i="14" s="1"/>
  <c r="A7" i="4"/>
  <c r="N6" i="4"/>
  <c r="F6" i="4"/>
  <c r="E6" i="4"/>
  <c r="D6" i="4"/>
  <c r="C7" i="18" s="1"/>
  <c r="C6" i="4"/>
  <c r="C8" i="14" s="1"/>
  <c r="A6" i="4"/>
  <c r="N5" i="4"/>
  <c r="F5" i="4"/>
  <c r="E5" i="4"/>
  <c r="D5" i="4"/>
  <c r="C6" i="18" s="1"/>
  <c r="C5" i="4"/>
  <c r="C7" i="14" s="1"/>
  <c r="A5" i="4"/>
  <c r="N4" i="4"/>
  <c r="C5" i="18"/>
  <c r="C6" i="14"/>
  <c r="A4" i="4"/>
  <c r="N3" i="4"/>
  <c r="F3" i="4"/>
  <c r="E3" i="4"/>
  <c r="D3" i="4"/>
  <c r="C4" i="18" s="1"/>
  <c r="C3" i="4"/>
  <c r="C5" i="14" s="1"/>
  <c r="A3" i="4"/>
  <c r="F2" i="4"/>
  <c r="E2" i="4"/>
  <c r="D2" i="4"/>
  <c r="C3" i="18" s="1"/>
  <c r="C2" i="4"/>
  <c r="C4" i="14" s="1"/>
  <c r="C12" i="1"/>
  <c r="C11" i="1"/>
  <c r="C10" i="1"/>
  <c r="C9" i="1"/>
  <c r="C8" i="1"/>
  <c r="C7" i="1"/>
  <c r="C6" i="1"/>
  <c r="C5" i="1"/>
  <c r="C4" i="1"/>
  <c r="C3" i="1"/>
  <c r="C2" i="1"/>
  <c r="B12" i="1"/>
  <c r="B12" i="4" s="1"/>
  <c r="B11" i="1"/>
  <c r="B11" i="4" s="1"/>
  <c r="B10" i="1"/>
  <c r="B10" i="4" s="1"/>
  <c r="B9" i="1"/>
  <c r="B9" i="4" s="1"/>
  <c r="B8" i="1"/>
  <c r="B8" i="4" s="1"/>
  <c r="B7" i="1"/>
  <c r="B7" i="4" s="1"/>
  <c r="B6" i="1"/>
  <c r="B6" i="4" s="1"/>
  <c r="B5" i="1"/>
  <c r="B5" i="4" s="1"/>
  <c r="B4" i="1"/>
  <c r="B4" i="4" s="1"/>
  <c r="B3" i="1"/>
  <c r="B3" i="4" s="1"/>
  <c r="B2" i="1"/>
  <c r="B2" i="4" s="1"/>
  <c r="A2" i="4"/>
  <c r="N2" i="4"/>
  <c r="A3" i="3"/>
  <c r="A5" i="3" s="1"/>
  <c r="A6" i="3" s="1"/>
  <c r="A7" i="3" s="1"/>
  <c r="A8" i="3" s="1"/>
  <c r="A9" i="3" s="1"/>
  <c r="A7" i="18" l="1"/>
  <c r="B8" i="14"/>
  <c r="A13" i="18"/>
  <c r="B14" i="14"/>
  <c r="A4" i="18"/>
  <c r="B5" i="14"/>
  <c r="B3" i="18"/>
  <c r="A4" i="14"/>
  <c r="A8" i="18"/>
  <c r="B9" i="14"/>
  <c r="A3" i="18"/>
  <c r="B4" i="14"/>
  <c r="A9" i="18"/>
  <c r="B10" i="14"/>
  <c r="A10" i="18"/>
  <c r="B11" i="14"/>
  <c r="A5" i="18"/>
  <c r="B6" i="14"/>
  <c r="A11" i="18"/>
  <c r="B12" i="14"/>
  <c r="B4" i="18"/>
  <c r="A5" i="14"/>
  <c r="B5" i="18"/>
  <c r="A6" i="14"/>
  <c r="B6" i="18"/>
  <c r="A7" i="14"/>
  <c r="B7" i="18"/>
  <c r="A8" i="14"/>
  <c r="B8" i="18"/>
  <c r="A9" i="14"/>
  <c r="B9" i="18"/>
  <c r="A10" i="14"/>
  <c r="B10" i="18"/>
  <c r="A11" i="14"/>
  <c r="B11" i="18"/>
  <c r="A12" i="14"/>
  <c r="B12" i="18"/>
  <c r="A13" i="14"/>
  <c r="B13" i="18"/>
  <c r="A14" i="14"/>
  <c r="A6" i="18"/>
  <c r="B7" i="14"/>
  <c r="A12" i="18"/>
  <c r="B13" i="14"/>
  <c r="E2" i="3"/>
  <c r="F2" i="3"/>
  <c r="I2" i="3"/>
  <c r="H2" i="3"/>
  <c r="G2" i="3"/>
  <c r="J2" i="3"/>
</calcChain>
</file>

<file path=xl/comments1.xml><?xml version="1.0" encoding="utf-8"?>
<comments xmlns="http://schemas.openxmlformats.org/spreadsheetml/2006/main">
  <authors>
    <author>King, David L</author>
  </authors>
  <commentList>
    <comment ref="AS4" authorId="0" shapeId="0">
      <text>
        <r>
          <rPr>
            <sz val="9"/>
            <color indexed="81"/>
            <rFont val="Tahoma"/>
            <family val="2"/>
          </rPr>
          <t>Naturally a perennal but commercially grown as an annual.</t>
        </r>
      </text>
    </comment>
    <comment ref="BL4" authorId="0" shapeId="0">
      <text>
        <r>
          <rPr>
            <sz val="9"/>
            <color indexed="81"/>
            <rFont val="Tahoma"/>
            <family val="2"/>
          </rPr>
          <t>Naturally a perennal but commercially grown as an annual.</t>
        </r>
      </text>
    </comment>
  </commentList>
</comments>
</file>

<file path=xl/sharedStrings.xml><?xml version="1.0" encoding="utf-8"?>
<sst xmlns="http://schemas.openxmlformats.org/spreadsheetml/2006/main" count="1256" uniqueCount="467">
  <si>
    <t>HUC8</t>
  </si>
  <si>
    <t>11120301TX</t>
  </si>
  <si>
    <t>11120201TX</t>
  </si>
  <si>
    <t>11120302TX</t>
  </si>
  <si>
    <t>11120304TX</t>
  </si>
  <si>
    <t>11120202TX</t>
  </si>
  <si>
    <t>11130101TX</t>
  </si>
  <si>
    <t>11130101OK</t>
  </si>
  <si>
    <t>11120202OK</t>
  </si>
  <si>
    <t>11120304OK</t>
  </si>
  <si>
    <t>11120302OK</t>
  </si>
  <si>
    <t>11120303OK</t>
  </si>
  <si>
    <t>TX1761</t>
  </si>
  <si>
    <t>TX9662</t>
  </si>
  <si>
    <t>TX5770</t>
  </si>
  <si>
    <t>TX9565</t>
  </si>
  <si>
    <t>OK4249</t>
  </si>
  <si>
    <t>OK0179</t>
  </si>
  <si>
    <t>OK5509</t>
  </si>
  <si>
    <t>OK2944</t>
  </si>
  <si>
    <t>OK8879</t>
  </si>
  <si>
    <t>Clarendon</t>
  </si>
  <si>
    <t>Wheeler</t>
  </si>
  <si>
    <t>McLean</t>
  </si>
  <si>
    <t>Wellington</t>
  </si>
  <si>
    <t>Holis 5E</t>
  </si>
  <si>
    <t>Altus</t>
  </si>
  <si>
    <t>Mangum</t>
  </si>
  <si>
    <t>Erick</t>
  </si>
  <si>
    <t>Tipton</t>
  </si>
  <si>
    <t>VIC_Lat</t>
  </si>
  <si>
    <t>VIC_Lon</t>
  </si>
  <si>
    <t>Met_Node_ID</t>
  </si>
  <si>
    <t>Met_Node_Name</t>
  </si>
  <si>
    <t>Met_Lat</t>
  </si>
  <si>
    <t>Met_Lon</t>
  </si>
  <si>
    <t>Latitutde</t>
  </si>
  <si>
    <t>Longitude</t>
  </si>
  <si>
    <t>Elevation</t>
  </si>
  <si>
    <t>ET Cell ID</t>
  </si>
  <si>
    <t>11120301</t>
  </si>
  <si>
    <t>11120201</t>
  </si>
  <si>
    <t>11120302</t>
  </si>
  <si>
    <t>11120304</t>
  </si>
  <si>
    <t>11120202</t>
  </si>
  <si>
    <t>11130101</t>
  </si>
  <si>
    <t>11120303</t>
  </si>
  <si>
    <t>TX</t>
  </si>
  <si>
    <t>OK</t>
  </si>
  <si>
    <t>Met Node Index</t>
  </si>
  <si>
    <t>Met Node ID</t>
  </si>
  <si>
    <t>Met Node Name</t>
  </si>
  <si>
    <t>Decimal Latitude</t>
  </si>
  <si>
    <t>Decimal Longitude</t>
  </si>
  <si>
    <t>Elevation (feet)</t>
  </si>
  <si>
    <t>Wind Station No</t>
  </si>
  <si>
    <t>Wind Station Name</t>
  </si>
  <si>
    <t>Dewpoint Depression Station No</t>
  </si>
  <si>
    <t>Dewpoint Depression Station Name</t>
  </si>
  <si>
    <t>MET Data Path</t>
  </si>
  <si>
    <t>Ref ET Data Path</t>
  </si>
  <si>
    <t>HUC</t>
  </si>
  <si>
    <t>ET Cell Name</t>
  </si>
  <si>
    <t>Ref ET MET ID</t>
  </si>
  <si>
    <t>Met Latitude</t>
  </si>
  <si>
    <t>Met Longitude</t>
  </si>
  <si>
    <t>Met Elevation (feet)</t>
  </si>
  <si>
    <t>Area weighted average Permeability - in/hr</t>
  </si>
  <si>
    <t>Area weighted average WHC - in/ft</t>
  </si>
  <si>
    <t>Average soil depth - in</t>
  </si>
  <si>
    <t>Hydrologic Group (A-C) (A='coarse'  B='medium')</t>
  </si>
  <si>
    <t>Hydrologic Group  (1-3) (1='coarse' 2='medium')</t>
  </si>
  <si>
    <t>Aridity Rating (fromHuntington plus google)</t>
  </si>
  <si>
    <t>OBJECTID</t>
  </si>
  <si>
    <t>TNMID</t>
  </si>
  <si>
    <t>METASOURCE</t>
  </si>
  <si>
    <t>SOURCEDATA</t>
  </si>
  <si>
    <t>SOURCEORIG</t>
  </si>
  <si>
    <t>SOURCEFEAT</t>
  </si>
  <si>
    <t>LOADDATE</t>
  </si>
  <si>
    <t>GNIS_ID</t>
  </si>
  <si>
    <t>AREAACRES</t>
  </si>
  <si>
    <t>AREASQKM</t>
  </si>
  <si>
    <t>STATES</t>
  </si>
  <si>
    <t>NAME</t>
  </si>
  <si>
    <t>Shape_Leng</t>
  </si>
  <si>
    <t>Shape_Area</t>
  </si>
  <si>
    <t>{B73F296E-E8DF-4580-87DD-319CE805AE0C}</t>
  </si>
  <si>
    <t>Lower North Fork Red</t>
  </si>
  <si>
    <t>{3C101715-B066-481E-986A-193C74D5071D}</t>
  </si>
  <si>
    <t>11130302</t>
  </si>
  <si>
    <t>Upper Washita</t>
  </si>
  <si>
    <t>{DA7D2ECF-430E-4522-B2E6-4EA5676C4F20}</t>
  </si>
  <si>
    <t>OK,TX</t>
  </si>
  <si>
    <t>Lower Salt Fork Red</t>
  </si>
  <si>
    <t>{90AF91FA-A448-430E-9556-987E9214BD9B}</t>
  </si>
  <si>
    <t>Middle North Fork Red</t>
  </si>
  <si>
    <t>{F9AD0738-354E-4DA5-91AD-BB93B9C22534}</t>
  </si>
  <si>
    <t>Elm Fork Red</t>
  </si>
  <si>
    <t>{55670C16-D4AA-402B-8439-FEA9CBF2D333}</t>
  </si>
  <si>
    <t>11130301</t>
  </si>
  <si>
    <t>Washita Headwaters</t>
  </si>
  <si>
    <t>{F470B482-6E76-4B76-9BDF-3027B0543738}</t>
  </si>
  <si>
    <t>Upper Salt Fork Red</t>
  </si>
  <si>
    <t>{1F3C9349-4432-46F5-9216-FE1CA7F20477}</t>
  </si>
  <si>
    <t>Upper North Fork Red</t>
  </si>
  <si>
    <t>{A2AB66E0-E467-429E-A77C-AB3DB398CFB4}</t>
  </si>
  <si>
    <t>Groesbeck-Sandy</t>
  </si>
  <si>
    <t>Huc_Name</t>
  </si>
  <si>
    <t>Met State</t>
  </si>
  <si>
    <t>HUC_States</t>
  </si>
  <si>
    <t>Year</t>
  </si>
  <si>
    <t>User Crop Name</t>
  </si>
  <si>
    <t>Area or Percent</t>
  </si>
  <si>
    <t>Crop Number</t>
  </si>
  <si>
    <t>User Begin Month</t>
  </si>
  <si>
    <t>User Begin Day</t>
  </si>
  <si>
    <t>User End Month</t>
  </si>
  <si>
    <t>User End Day</t>
  </si>
  <si>
    <t>Dewpoint Stations (Long-term monthly averages)</t>
  </si>
  <si>
    <t>Met ID</t>
  </si>
  <si>
    <t>Met Name</t>
  </si>
  <si>
    <t xml:space="preserve">Jan </t>
  </si>
  <si>
    <t xml:space="preserve">Feb </t>
  </si>
  <si>
    <t xml:space="preserve">Mar </t>
  </si>
  <si>
    <t xml:space="preserve">Apr </t>
  </si>
  <si>
    <t xml:space="preserve">May </t>
  </si>
  <si>
    <t xml:space="preserve">Jun </t>
  </si>
  <si>
    <t xml:space="preserve">Jul </t>
  </si>
  <si>
    <t xml:space="preserve">Aug </t>
  </si>
  <si>
    <t xml:space="preserve">Sep </t>
  </si>
  <si>
    <t xml:space="preserve">Oct </t>
  </si>
  <si>
    <t xml:space="preserve">Nov </t>
  </si>
  <si>
    <t xml:space="preserve">Dec </t>
  </si>
  <si>
    <t>Ann</t>
  </si>
  <si>
    <t>Wind Stations (Long-term monthly averages)</t>
  </si>
  <si>
    <t>Description</t>
  </si>
  <si>
    <t>Worksheet</t>
  </si>
  <si>
    <t>ETCellsProperties</t>
  </si>
  <si>
    <t>MetNodesMetaData</t>
  </si>
  <si>
    <t>ETCellsCropMix</t>
  </si>
  <si>
    <t>CropCoeffs</t>
  </si>
  <si>
    <t>CropParams</t>
  </si>
  <si>
    <t>TMaxMon</t>
  </si>
  <si>
    <t>TMinMon</t>
  </si>
  <si>
    <t>WindMon</t>
  </si>
  <si>
    <t>KoMon</t>
  </si>
  <si>
    <t>HucMetMap</t>
  </si>
  <si>
    <t>VICMap</t>
  </si>
  <si>
    <t>HucsDbf</t>
  </si>
  <si>
    <t>Inventory of RedRiverMetaData Workbook Worksheets</t>
  </si>
  <si>
    <t>ET cells and properties</t>
  </si>
  <si>
    <t>Met nodes meta data</t>
  </si>
  <si>
    <t>ET celll crop mixes</t>
  </si>
  <si>
    <t>Crop coefficients</t>
  </si>
  <si>
    <t>Crop parameters</t>
  </si>
  <si>
    <t>Average monthly maximum temperatures</t>
  </si>
  <si>
    <t>Average monthly minimum temperatures</t>
  </si>
  <si>
    <t>Average monthly wind</t>
  </si>
  <si>
    <t>Average monthly dew point depresssion</t>
  </si>
  <si>
    <t>Hucs to Met Nodes Map</t>
  </si>
  <si>
    <t>VIC cells to Met Nodes Map</t>
  </si>
  <si>
    <t>HUC DBF data</t>
  </si>
  <si>
    <t>Crops assigned to each ET Cell.   Total number and columns need to correspond to crop categories in Crop Parameters Table.</t>
  </si>
  <si>
    <t>Number of Crops</t>
  </si>
  <si>
    <t>ET Cell ID/ET Index</t>
  </si>
  <si>
    <t>Ref ET ID/Met Node Id</t>
  </si>
  <si>
    <t>ET Cell Irrigation Flag (0 is off; 1 is on)</t>
  </si>
  <si>
    <t>Alfalfa Hay - peak (no cutting effects (i.e., alfalfa reference except early and late))</t>
  </si>
  <si>
    <t>Alfalfa Hay - frequent dairy style ~4 cuttings</t>
  </si>
  <si>
    <t>Alfalfa Hay - beef cattle style ~3 cuttings</t>
  </si>
  <si>
    <t>Grass Hay</t>
  </si>
  <si>
    <t>Snap and Dry Beans - fresh</t>
  </si>
  <si>
    <t>Snap and Dry Beans - seed</t>
  </si>
  <si>
    <t>Field Corn having moderate lengthed season</t>
  </si>
  <si>
    <t>Silage Corn (same as field corn, but with truncated season)</t>
  </si>
  <si>
    <t>Sweet Corn--early plant</t>
  </si>
  <si>
    <t>Sweet Corn--late plant</t>
  </si>
  <si>
    <t>Spring Grain -irrigated</t>
  </si>
  <si>
    <t>Spring Grain -rainfed</t>
  </si>
  <si>
    <t>Winter Grain -irrigated</t>
  </si>
  <si>
    <t>Winter Grain -rainfed</t>
  </si>
  <si>
    <t>Grass Pasture - high management</t>
  </si>
  <si>
    <t>Grass Pasture - low management</t>
  </si>
  <si>
    <t>Grass - Turf (lawns) -irrigated</t>
  </si>
  <si>
    <t>Grass - Turf (lawns) -rainfed</t>
  </si>
  <si>
    <t>Orchards - Apples and Cherries w/ground cover</t>
  </si>
  <si>
    <t>Orchards - Apples and Cherries no ground cover</t>
  </si>
  <si>
    <t>Garden Vegetables  - general</t>
  </si>
  <si>
    <t>Carrots</t>
  </si>
  <si>
    <t>Onions</t>
  </si>
  <si>
    <t>Melons</t>
  </si>
  <si>
    <t>Grapes--wine</t>
  </si>
  <si>
    <t>Alfalfa Seed</t>
  </si>
  <si>
    <t>Peas--fresh</t>
  </si>
  <si>
    <t>Peas--seed</t>
  </si>
  <si>
    <t>Potatoes--processing (early harvest)</t>
  </si>
  <si>
    <t>Potatoes--cold pack (late harvest)</t>
  </si>
  <si>
    <t>Sugar beets</t>
  </si>
  <si>
    <t>Hops</t>
  </si>
  <si>
    <t>Mint</t>
  </si>
  <si>
    <t>Poplar (third year and older)</t>
  </si>
  <si>
    <t>Lentils</t>
  </si>
  <si>
    <t>Sunflower -irrigated</t>
  </si>
  <si>
    <t>Sunflower -rainfed</t>
  </si>
  <si>
    <t>Safflower -irrigated</t>
  </si>
  <si>
    <t>Safflower -rainfed</t>
  </si>
  <si>
    <t>Canola</t>
  </si>
  <si>
    <t>Mustard</t>
  </si>
  <si>
    <t>BlueGrass Seed</t>
  </si>
  <si>
    <t>Garlic</t>
  </si>
  <si>
    <t>Bare soil</t>
  </si>
  <si>
    <t>Mulched soil, including wheat stubble</t>
  </si>
  <si>
    <t>Dormant turf (winter time)</t>
  </si>
  <si>
    <t>Range Grasses- early, short season (cheat, etc.)</t>
  </si>
  <si>
    <t>Range Grasses- long season (bunch, wheatgrass, etc.)</t>
  </si>
  <si>
    <t>Range Grasses- bromegrass</t>
  </si>
  <si>
    <t>Sage brush</t>
  </si>
  <si>
    <t>Wetlands--large stands</t>
  </si>
  <si>
    <t>Wetlands--narrow stands</t>
  </si>
  <si>
    <t>Cottonwoods</t>
  </si>
  <si>
    <t>Willows</t>
  </si>
  <si>
    <t>Open water - shallow systems (large ponds, streams)</t>
  </si>
  <si>
    <t>Open water - deep systems (lakes, reservoirs)</t>
  </si>
  <si>
    <t>Open water - small stock ponds</t>
  </si>
  <si>
    <t>Cotton</t>
  </si>
  <si>
    <t>Peppers</t>
  </si>
  <si>
    <t>Sorghum</t>
  </si>
  <si>
    <t>Olives</t>
  </si>
  <si>
    <t>Strawberries</t>
  </si>
  <si>
    <t>Blueberries</t>
  </si>
  <si>
    <t>Raspberries</t>
  </si>
  <si>
    <t>Rice</t>
  </si>
  <si>
    <t>Soybeans</t>
  </si>
  <si>
    <t>Peanuts</t>
  </si>
  <si>
    <t>Millet</t>
  </si>
  <si>
    <t>Tomatoes</t>
  </si>
  <si>
    <t>Oranges</t>
  </si>
  <si>
    <t>Lettuce (Single Crop)</t>
  </si>
  <si>
    <t>Lettuce First Planting</t>
  </si>
  <si>
    <t>Lettuce Second Planting</t>
  </si>
  <si>
    <t>Nuts</t>
  </si>
  <si>
    <t>Cranberries</t>
  </si>
  <si>
    <t>Sugarcane</t>
  </si>
  <si>
    <t>Field Corn After Another Crop</t>
  </si>
  <si>
    <t>Sorghum After Another Crop</t>
  </si>
  <si>
    <t>Cotton After Another Crop</t>
  </si>
  <si>
    <t>Cabbage</t>
  </si>
  <si>
    <t>Sudan</t>
  </si>
  <si>
    <t>Christmas Trees</t>
  </si>
  <si>
    <t>Melons After Another Crop</t>
  </si>
  <si>
    <t>Grain After Another Crop</t>
  </si>
  <si>
    <t>Soybeans After Another Crop</t>
  </si>
  <si>
    <t>ET Cell Crops</t>
  </si>
  <si>
    <t>ETCellsCrops</t>
  </si>
  <si>
    <t>Table 1.  Summary of Basal Crop Coefficient Curves used for the Idaho Evapotranspiration Calculations (Grass reference basis computed by multiplying Kcr from next page by 1.2 for the standard climate)</t>
  </si>
  <si>
    <t>curves</t>
  </si>
  <si>
    <t>Normalized Cumulative Growing Degree-Day from Planting to Effective Full Cover</t>
  </si>
  <si>
    <t>Kcb as a function of Percent Time from Planting or Greenup to Effective Full Cover</t>
  </si>
  <si>
    <t>Kcb as a function of percent time from greenup to end of season</t>
  </si>
  <si>
    <t>Curve no.:</t>
  </si>
  <si>
    <t>Curve type: '1=NCGDD: 2=%PL-EC: 3=%PL-EC+daysafter: 4=%PL-Term</t>
  </si>
  <si>
    <t>Percent PL-EC or PL-TM (type 1-2-4)</t>
  </si>
  <si>
    <t>Percent PL-EC+ days after (type 3)</t>
  </si>
  <si>
    <t>Spring wheat</t>
  </si>
  <si>
    <t>Winter Wheat</t>
  </si>
  <si>
    <t>Peas, seed</t>
  </si>
  <si>
    <t>Peas, fresh</t>
  </si>
  <si>
    <t>Sugar Beets</t>
  </si>
  <si>
    <t>Potatoes (baking)</t>
  </si>
  <si>
    <t>Potatoes-processing</t>
  </si>
  <si>
    <t>Field Corn</t>
  </si>
  <si>
    <t>Sileage Corn</t>
  </si>
  <si>
    <t>Sweet Corn</t>
  </si>
  <si>
    <t>Snap Beans-dry</t>
  </si>
  <si>
    <t>Snap Beans-fresh</t>
  </si>
  <si>
    <t>Alfalfa 1st cycle</t>
  </si>
  <si>
    <t>Alfalfa Int cycle</t>
  </si>
  <si>
    <t>Alfalfa Last cycle</t>
  </si>
  <si>
    <t>Alfalfa, peak</t>
  </si>
  <si>
    <t>Winegrapes</t>
  </si>
  <si>
    <t>Apples w/GC</t>
  </si>
  <si>
    <t>Apples no GC</t>
  </si>
  <si>
    <t>Sunflower/Safflower</t>
  </si>
  <si>
    <t>Lawn</t>
  </si>
  <si>
    <t>Pasture Rotated</t>
  </si>
  <si>
    <t>Pasture Low Manag.</t>
  </si>
  <si>
    <t>Poplar</t>
  </si>
  <si>
    <t>Wetlands-Large stand</t>
  </si>
  <si>
    <t>Wetlands-Small Stand</t>
  </si>
  <si>
    <t>Sagebrush</t>
  </si>
  <si>
    <t>Cheatgrass</t>
  </si>
  <si>
    <t>Bunchgrass</t>
  </si>
  <si>
    <t>Bromegrass</t>
  </si>
  <si>
    <t>Cottonwood</t>
  </si>
  <si>
    <t>Willow</t>
  </si>
  <si>
    <t>Lettuce</t>
  </si>
  <si>
    <t>-----------</t>
  </si>
  <si>
    <t>GDD Base C</t>
  </si>
  <si>
    <t>10-corn</t>
  </si>
  <si>
    <t>GDD Type</t>
  </si>
  <si>
    <t>1=simple 2=corn</t>
  </si>
  <si>
    <t>CGDD Planting to FC</t>
  </si>
  <si>
    <t xml:space="preserve">— </t>
  </si>
  <si>
    <t>CGDD Planting to Terminate</t>
  </si>
  <si>
    <t>CGDD Planting to Terminate-alt</t>
  </si>
  <si>
    <t>Comment:</t>
  </si>
  <si>
    <t>first value is for ‘beef hay’ and second for ‘dairy hay’</t>
  </si>
  <si>
    <t>begin to reduce 1%/day after first -2C min.temp in fall- then frost</t>
  </si>
  <si>
    <t>use First Cycle Alfalfa</t>
  </si>
  <si>
    <t>One cutting of grass hay (at 100% pt)- then hold until frost</t>
  </si>
  <si>
    <t>go until frost</t>
  </si>
  <si>
    <t>run until frost</t>
  </si>
  <si>
    <t>assume that end of season is equal to July 15 + (July 15 - Greenup)  (I.e. symmetry around July 15)</t>
  </si>
  <si>
    <t>Comment 2:</t>
  </si>
  <si>
    <t>Est. GU_mint as 600 GDD</t>
  </si>
  <si>
    <t>Estimate greenup from 30 day Tmean = 5 C (at end of 30 day period) less X days (10?)</t>
  </si>
  <si>
    <t xml:space="preserve">Note that these Kcbr curves are POTENTIAL Kc's and MUST be used with a </t>
  </si>
  <si>
    <t>soil water balance and stress reduction coefficient to derive ACTUAL ET.</t>
  </si>
  <si>
    <t>Parameters for crop types --- Idaho Evapotranspiration Calculation</t>
  </si>
  <si>
    <t>The Kc max was changed from 1.0 to 1.2 for use with a Eto reference.  However, these Kc max values are not used in program.</t>
  </si>
  <si>
    <t>Number of crop types</t>
  </si>
  <si>
    <t>Five added Dec.2006 for irrig/rainfed on grains and sunflower/safflower</t>
  </si>
  <si>
    <t>This spreadsheet version is for Nevada.  Feb. 2008</t>
  </si>
  <si>
    <t>Crop/Land Cover</t>
  </si>
  <si>
    <t>Parameter</t>
  </si>
  <si>
    <t>Explanation</t>
  </si>
  <si>
    <t>Alfalfa Hay - (typical style)</t>
  </si>
  <si>
    <t>Alfalfa Hay</t>
  </si>
  <si>
    <t>Field Corn (moderate lengthed season)</t>
  </si>
  <si>
    <t>Silage Corn (field corn but with truncated season)</t>
  </si>
  <si>
    <t>Sweet Corn -- early</t>
  </si>
  <si>
    <t>Sweet Corn -- late</t>
  </si>
  <si>
    <t>Spring Grain - Irrigated</t>
  </si>
  <si>
    <t>Spring Grain - Rainfed</t>
  </si>
  <si>
    <t>Winter Grain - Irrigated</t>
  </si>
  <si>
    <t>Winter Grain - Rainfed</t>
  </si>
  <si>
    <t>Grass Pasture (High Management)</t>
  </si>
  <si>
    <t>Grass Pasture (Low Management)</t>
  </si>
  <si>
    <t>Turfgrass (lawns) - Irrig.</t>
  </si>
  <si>
    <t>Turfgrass (lawns) - Rainfed</t>
  </si>
  <si>
    <t>Garden Vegetables (general)</t>
  </si>
  <si>
    <t>Potatoes - processing (early harvest)</t>
  </si>
  <si>
    <t>Potatoes - baking (late harvest)</t>
  </si>
  <si>
    <t>Sunflower - Irrigated</t>
  </si>
  <si>
    <t>Sunflower - Rainfed</t>
  </si>
  <si>
    <t>Safflower - Irrigated</t>
  </si>
  <si>
    <t>Safflower - Rainfed</t>
  </si>
  <si>
    <t>Mulched soil / wheat stubble</t>
  </si>
  <si>
    <t>Dormant turf/sod (winter time)</t>
  </si>
  <si>
    <t>Range Grasses- early short season (cheat etc.)</t>
  </si>
  <si>
    <t>Range Grasses- long season (bunch - wheatgrass, etc.)</t>
  </si>
  <si>
    <t>Range Grasses - brome grass</t>
  </si>
  <si>
    <t>Open water - Shallow</t>
  </si>
  <si>
    <t>Open water - Deep</t>
  </si>
  <si>
    <t>Open water - Stock</t>
  </si>
  <si>
    <t>Crop number and flag for crop type</t>
  </si>
  <si>
    <t>Negative is annual; Positive is perennial</t>
  </si>
  <si>
    <t>Irrigation Flag</t>
  </si>
  <si>
    <t>1 yes, 2 reg., 3 required</t>
  </si>
  <si>
    <t>Days after planting/green up for earliest irrigation</t>
  </si>
  <si>
    <t>days</t>
  </si>
  <si>
    <t>fw</t>
  </si>
  <si>
    <t>assume sprinkler</t>
  </si>
  <si>
    <t>winter surface cover class</t>
  </si>
  <si>
    <t>1 bare, 2 mulch, 3 sod</t>
  </si>
  <si>
    <t>Kc max</t>
  </si>
  <si>
    <t>max of value or Kcb+.05</t>
  </si>
  <si>
    <t>MAD during initial and development stage</t>
  </si>
  <si>
    <t xml:space="preserve">  percent.</t>
  </si>
  <si>
    <t>MAD during midseason and lateseason</t>
  </si>
  <si>
    <t>Initial rooting depth, m</t>
  </si>
  <si>
    <t>On alfalfa, 2nd cycle, start at max.</t>
  </si>
  <si>
    <t>Maximum rooting depth, m</t>
  </si>
  <si>
    <t>mrd</t>
  </si>
  <si>
    <t>End of root growth, as a fraction of time from pl to EFC (or term if type 4)</t>
  </si>
  <si>
    <t>erg</t>
  </si>
  <si>
    <t>Starting crop height, m</t>
  </si>
  <si>
    <t>sch</t>
  </si>
  <si>
    <t>Maximum crop height, m</t>
  </si>
  <si>
    <t>mch</t>
  </si>
  <si>
    <t>Crop curve number</t>
  </si>
  <si>
    <t>ccn</t>
  </si>
  <si>
    <t>Crop curve name</t>
  </si>
  <si>
    <t>Snap Beans, fresh</t>
  </si>
  <si>
    <t>Snap Beans, seed</t>
  </si>
  <si>
    <t>Pasture, Rotated</t>
  </si>
  <si>
    <t>Pasture, Low Manag.</t>
  </si>
  <si>
    <t>Apples, GC</t>
  </si>
  <si>
    <t>Apples, no GC</t>
  </si>
  <si>
    <t>Potatoes Processing</t>
  </si>
  <si>
    <t>Potatoes - Late (baking)</t>
  </si>
  <si>
    <t>Winter Canola</t>
  </si>
  <si>
    <t>cheatgrass</t>
  </si>
  <si>
    <t>bunchgrass</t>
  </si>
  <si>
    <t>Sage</t>
  </si>
  <si>
    <t>Wetlands, Large Stand</t>
  </si>
  <si>
    <t>Wetlands, Small Stand</t>
  </si>
  <si>
    <t>Crop curve type</t>
  </si>
  <si>
    <t>1=NCGDD, 2=%PL-EC, 3=%PL-EC,daysafter, 4=%PL-Term</t>
  </si>
  <si>
    <t>Flag for means to estimate pl or gu</t>
  </si>
  <si>
    <t>1=CGDD, 2=T30, 3=date, 4 is on all the time</t>
  </si>
  <si>
    <t>T30 for pl or gu   or CGDD for pl or gu</t>
  </si>
  <si>
    <t>Date of pl or gu  (can be blank)</t>
  </si>
  <si>
    <t>A negative values is an offset to the prior row, pos is months (fraction).</t>
  </si>
  <si>
    <t>For NCGDD based curves: Tbase:</t>
  </si>
  <si>
    <t>Temp Min. C (neg. for spec.)</t>
  </si>
  <si>
    <t xml:space="preserve">  CGDD for EFC</t>
  </si>
  <si>
    <t>cgdd efc</t>
  </si>
  <si>
    <t xml:space="preserve">  CGDD for termination</t>
  </si>
  <si>
    <t>cgdd term</t>
  </si>
  <si>
    <t>For time based curves:</t>
  </si>
  <si>
    <t xml:space="preserve">  time for EFC</t>
  </si>
  <si>
    <t>days after pl or gu</t>
  </si>
  <si>
    <t xml:space="preserve">  time for harvest (neg to extend until frost)</t>
  </si>
  <si>
    <t>Use as max length for CGDD crops</t>
  </si>
  <si>
    <t>Killing frost temperature</t>
  </si>
  <si>
    <t>C</t>
  </si>
  <si>
    <t>Invoke Stress</t>
  </si>
  <si>
    <t>1 yes, 0 no, 2 yes and will wake up after severe stress (Ks&lt;0.05)</t>
  </si>
  <si>
    <t>Curve number</t>
  </si>
  <si>
    <t xml:space="preserve">  coarse soil</t>
  </si>
  <si>
    <t xml:space="preserve">  medium soil</t>
  </si>
  <si>
    <t xml:space="preserve">  fine soil</t>
  </si>
  <si>
    <t>Mean cuttings</t>
  </si>
  <si>
    <t>Nevada final station file with many sites taken out (as of Jan 2, 2008).  This file contains first (temporary) numbers of cutting cycles for dairy and beef hay, based on latitude.  R.Allen 4/1/08</t>
  </si>
  <si>
    <t>no dairy cuttings max</t>
  </si>
  <si>
    <t>Lat</t>
  </si>
  <si>
    <t>Number Dairy</t>
  </si>
  <si>
    <t>Number Beef</t>
  </si>
  <si>
    <t>null</t>
  </si>
  <si>
    <t>no dairy cuttngs min</t>
  </si>
  <si>
    <t>no beef cuttings max</t>
  </si>
  <si>
    <t>no beef cuttings min</t>
  </si>
  <si>
    <t>latitude for max</t>
  </si>
  <si>
    <t>latitude for min</t>
  </si>
  <si>
    <t>MeanCuttings</t>
  </si>
  <si>
    <t>HUC 11120301 Wind</t>
  </si>
  <si>
    <t>HUC 11120201 Wind</t>
  </si>
  <si>
    <t>HUC 11120302 Wind</t>
  </si>
  <si>
    <t>HUC 11120202 Wind</t>
  </si>
  <si>
    <t>HUC 11130101 Wind</t>
  </si>
  <si>
    <t>HUC 11120304 Wind</t>
  </si>
  <si>
    <t>HUC 11120303 Wind</t>
  </si>
  <si>
    <t>HUC 11120301 Ko</t>
  </si>
  <si>
    <t>HUC 11120201 Ko</t>
  </si>
  <si>
    <t>HUC 11120302 Ko</t>
  </si>
  <si>
    <t>HUC 11120202 Ko</t>
  </si>
  <si>
    <t>HUC 11130101 Ko</t>
  </si>
  <si>
    <t>HUC 11120304 Ko</t>
  </si>
  <si>
    <t>HUC 11120303 Ko</t>
  </si>
  <si>
    <t>Alfalfa</t>
  </si>
  <si>
    <t>Corn</t>
  </si>
  <si>
    <t>Spring Grain</t>
  </si>
  <si>
    <t>Winter Wheat (Spring)</t>
  </si>
  <si>
    <t>Winter Wheat (Fall)</t>
  </si>
  <si>
    <t>Grass/Pasture</t>
  </si>
  <si>
    <t>Potatoes</t>
  </si>
  <si>
    <t>Total</t>
  </si>
  <si>
    <t>NaN</t>
  </si>
  <si>
    <t>B</t>
  </si>
  <si>
    <t>A</t>
  </si>
  <si>
    <t>Peas</t>
  </si>
  <si>
    <t>Pecans</t>
  </si>
  <si>
    <t>Canola (Fall)</t>
  </si>
  <si>
    <t>Canola (Spring)</t>
  </si>
  <si>
    <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</si>
</sst>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0000000"/>
    <numFmt numFmtId="166" formatCode="0.0"/>
  </numFmts>
  <fonts count="10" x14ac:knownFonts="1">
    <font>
      <sz val="11"/>
      <color theme="1"/>
      <name val="Calibri"/>
      <family val="2"/>
      <scheme val="minor"/>
    </font>
    <font>
      <b/>
      <sz val="11"/>
      <color theme="1"/>
      <name val="Calibri"/>
      <family val="2"/>
      <scheme val="minor"/>
    </font>
    <font>
      <b/>
      <sz val="10"/>
      <name val="Arial"/>
      <family val="2"/>
    </font>
    <font>
      <sz val="10"/>
      <name val="MS Sans Serif"/>
      <family val="2"/>
    </font>
    <font>
      <sz val="10"/>
      <name val="Arial"/>
      <family val="2"/>
    </font>
    <font>
      <u/>
      <sz val="11"/>
      <color theme="10"/>
      <name val="Calibri"/>
      <family val="2"/>
      <scheme val="minor"/>
    </font>
    <font>
      <b/>
      <u/>
      <sz val="11"/>
      <color theme="10"/>
      <name val="Calibri"/>
      <family val="2"/>
    </font>
    <font>
      <sz val="11"/>
      <name val="Calibri"/>
      <family val="2"/>
      <scheme val="minor"/>
    </font>
    <font>
      <sz val="9"/>
      <color indexed="81"/>
      <name val="Tahoma"/>
      <family val="2"/>
    </font>
    <font>
      <b/>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164" fontId="0" fillId="0" borderId="0" xfId="0" applyNumberFormat="1"/>
    <xf numFmtId="0" fontId="1"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wrapText="1"/>
    </xf>
    <xf numFmtId="0" fontId="0" fillId="0" borderId="1" xfId="0" applyBorder="1"/>
    <xf numFmtId="1" fontId="0" fillId="0" borderId="1" xfId="0" quotePrefix="1" applyNumberFormat="1" applyBorder="1" applyAlignment="1">
      <alignment horizontal="left"/>
    </xf>
    <xf numFmtId="0" fontId="0" fillId="0" borderId="1" xfId="0" applyBorder="1" applyAlignment="1">
      <alignment wrapText="1"/>
    </xf>
    <xf numFmtId="164" fontId="0" fillId="0" borderId="1" xfId="0" applyNumberFormat="1" applyBorder="1"/>
    <xf numFmtId="2" fontId="0" fillId="0" borderId="1" xfId="0" applyNumberFormat="1" applyBorder="1"/>
    <xf numFmtId="1" fontId="3" fillId="0" borderId="1" xfId="0" quotePrefix="1" applyNumberFormat="1" applyFont="1" applyBorder="1" applyAlignment="1">
      <alignment horizontal="left"/>
    </xf>
    <xf numFmtId="0" fontId="2" fillId="0" borderId="1" xfId="0" applyFont="1" applyBorder="1"/>
    <xf numFmtId="0" fontId="0" fillId="0" borderId="1" xfId="0" applyFill="1" applyBorder="1"/>
    <xf numFmtId="1" fontId="0" fillId="0" borderId="0" xfId="0" applyNumberFormat="1"/>
    <xf numFmtId="165" fontId="0" fillId="0" borderId="0" xfId="0" applyNumberFormat="1"/>
    <xf numFmtId="14" fontId="0" fillId="0" borderId="0" xfId="0" applyNumberFormat="1"/>
    <xf numFmtId="0" fontId="4" fillId="0" borderId="0" xfId="0" applyFont="1" applyAlignment="1">
      <alignment wrapText="1"/>
    </xf>
    <xf numFmtId="0" fontId="0" fillId="0" borderId="0" xfId="0" applyAlignment="1">
      <alignment wrapText="1"/>
    </xf>
    <xf numFmtId="0" fontId="0" fillId="0" borderId="0" xfId="0" applyNumberFormat="1"/>
    <xf numFmtId="2" fontId="0" fillId="0" borderId="0" xfId="0" applyNumberFormat="1"/>
    <xf numFmtId="0" fontId="1" fillId="0" borderId="1" xfId="0" applyFont="1" applyBorder="1" applyAlignment="1">
      <alignment horizontal="center" wrapText="1"/>
    </xf>
    <xf numFmtId="0" fontId="1" fillId="0" borderId="1" xfId="0" applyFont="1" applyBorder="1"/>
    <xf numFmtId="0" fontId="0" fillId="0" borderId="1" xfId="0" applyBorder="1" applyAlignment="1">
      <alignment horizontal="center"/>
    </xf>
    <xf numFmtId="0" fontId="4" fillId="0" borderId="1" xfId="0" applyFont="1" applyBorder="1" applyAlignment="1">
      <alignment wrapText="1"/>
    </xf>
    <xf numFmtId="0" fontId="6" fillId="0" borderId="1" xfId="1" applyFont="1" applyBorder="1" applyAlignment="1" applyProtection="1"/>
    <xf numFmtId="0" fontId="0" fillId="0" borderId="0" xfId="0" applyBorder="1"/>
    <xf numFmtId="0" fontId="7" fillId="0" borderId="0" xfId="0" applyFont="1" applyFill="1" applyBorder="1"/>
    <xf numFmtId="0" fontId="0" fillId="0" borderId="0" xfId="0" applyBorder="1" applyAlignment="1">
      <alignment wrapText="1"/>
    </xf>
    <xf numFmtId="0" fontId="7" fillId="0" borderId="0" xfId="0" applyFont="1" applyFill="1" applyBorder="1" applyAlignment="1">
      <alignment wrapText="1"/>
    </xf>
    <xf numFmtId="0" fontId="0" fillId="0" borderId="0" xfId="0" applyFill="1"/>
    <xf numFmtId="0" fontId="4" fillId="0" borderId="0" xfId="0" applyFont="1"/>
    <xf numFmtId="0" fontId="4" fillId="0" borderId="1" xfId="0" applyFont="1" applyBorder="1"/>
    <xf numFmtId="166" fontId="0" fillId="0" borderId="1" xfId="0" applyNumberFormat="1" applyBorder="1"/>
    <xf numFmtId="0" fontId="0" fillId="0" borderId="5" xfId="0" applyBorder="1"/>
    <xf numFmtId="0" fontId="0" fillId="0" borderId="6" xfId="0" applyBorder="1"/>
    <xf numFmtId="0" fontId="0" fillId="0" borderId="7" xfId="0" applyBorder="1"/>
    <xf numFmtId="0" fontId="4" fillId="0" borderId="1" xfId="0" applyFont="1" applyBorder="1" applyAlignment="1">
      <alignment horizontal="center"/>
    </xf>
    <xf numFmtId="0" fontId="0" fillId="0" borderId="8" xfId="0" applyBorder="1"/>
    <xf numFmtId="0" fontId="0" fillId="0" borderId="9" xfId="0" applyBorder="1"/>
    <xf numFmtId="1" fontId="4" fillId="0" borderId="0" xfId="0" applyNumberFormat="1" applyFont="1"/>
    <xf numFmtId="0" fontId="0" fillId="0" borderId="10" xfId="0" applyBorder="1"/>
    <xf numFmtId="0" fontId="0" fillId="0" borderId="11" xfId="0" applyBorder="1"/>
    <xf numFmtId="0" fontId="0" fillId="0" borderId="12" xfId="0" applyBorder="1"/>
    <xf numFmtId="0" fontId="9" fillId="0" borderId="1" xfId="1" applyFont="1" applyBorder="1" applyAlignment="1" applyProtection="1"/>
    <xf numFmtId="0" fontId="0" fillId="0" borderId="1" xfId="0" applyNumberFormat="1" applyBorder="1"/>
    <xf numFmtId="1" fontId="7" fillId="0" borderId="0" xfId="0" applyNumberFormat="1" applyFont="1"/>
    <xf numFmtId="0" fontId="1" fillId="0" borderId="13" xfId="0" applyFont="1" applyFill="1" applyBorder="1" applyAlignment="1">
      <alignment wrapText="1"/>
    </xf>
    <xf numFmtId="0" fontId="7" fillId="0" borderId="1" xfId="0" applyFont="1" applyBorder="1"/>
    <xf numFmtId="0" fontId="7" fillId="0" borderId="0" xfId="0" applyFont="1"/>
    <xf numFmtId="0" fontId="7" fillId="2" borderId="0" xfId="0" applyFont="1" applyFill="1"/>
    <xf numFmtId="1" fontId="7" fillId="2" borderId="0" xfId="0" applyNumberFormat="1" applyFont="1" applyFill="1"/>
    <xf numFmtId="0" fontId="1" fillId="0" borderId="0" xfId="0" applyFont="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17"/>
  <sheetViews>
    <sheetView zoomScaleNormal="100" workbookViewId="0">
      <selection activeCell="B10" sqref="B10"/>
    </sheetView>
  </sheetViews>
  <sheetFormatPr defaultRowHeight="15" x14ac:dyDescent="0.25"/>
  <cols>
    <col min="1" max="1" width="60.7109375" customWidth="1"/>
    <col min="2" max="2" width="40.7109375" customWidth="1"/>
  </cols>
  <sheetData>
    <row r="1" spans="1:2" x14ac:dyDescent="0.25">
      <c r="A1" s="51" t="s">
        <v>150</v>
      </c>
      <c r="B1" s="51"/>
    </row>
    <row r="3" spans="1:2" x14ac:dyDescent="0.25">
      <c r="A3" s="20" t="s">
        <v>136</v>
      </c>
      <c r="B3" s="20" t="s">
        <v>137</v>
      </c>
    </row>
    <row r="4" spans="1:2" x14ac:dyDescent="0.25">
      <c r="A4" s="21" t="s">
        <v>153</v>
      </c>
      <c r="B4" s="24" t="s">
        <v>140</v>
      </c>
    </row>
    <row r="5" spans="1:2" x14ac:dyDescent="0.25">
      <c r="A5" s="21" t="s">
        <v>151</v>
      </c>
      <c r="B5" s="24" t="s">
        <v>138</v>
      </c>
    </row>
    <row r="6" spans="1:2" x14ac:dyDescent="0.25">
      <c r="A6" s="21" t="s">
        <v>253</v>
      </c>
      <c r="B6" s="24" t="s">
        <v>254</v>
      </c>
    </row>
    <row r="7" spans="1:2" x14ac:dyDescent="0.25">
      <c r="A7" s="21" t="s">
        <v>152</v>
      </c>
      <c r="B7" s="24" t="s">
        <v>139</v>
      </c>
    </row>
    <row r="8" spans="1:2" x14ac:dyDescent="0.25">
      <c r="A8" s="21" t="s">
        <v>154</v>
      </c>
      <c r="B8" s="24" t="s">
        <v>141</v>
      </c>
    </row>
    <row r="9" spans="1:2" x14ac:dyDescent="0.25">
      <c r="A9" s="21" t="s">
        <v>155</v>
      </c>
      <c r="B9" s="24" t="s">
        <v>142</v>
      </c>
    </row>
    <row r="10" spans="1:2" x14ac:dyDescent="0.25">
      <c r="A10" s="21" t="s">
        <v>424</v>
      </c>
      <c r="B10" s="43" t="s">
        <v>436</v>
      </c>
    </row>
    <row r="11" spans="1:2" x14ac:dyDescent="0.25">
      <c r="A11" s="21" t="s">
        <v>156</v>
      </c>
      <c r="B11" s="24" t="s">
        <v>143</v>
      </c>
    </row>
    <row r="12" spans="1:2" x14ac:dyDescent="0.25">
      <c r="A12" s="21" t="s">
        <v>157</v>
      </c>
      <c r="B12" s="24" t="s">
        <v>144</v>
      </c>
    </row>
    <row r="13" spans="1:2" x14ac:dyDescent="0.25">
      <c r="A13" s="21" t="s">
        <v>158</v>
      </c>
      <c r="B13" s="24" t="s">
        <v>145</v>
      </c>
    </row>
    <row r="14" spans="1:2" x14ac:dyDescent="0.25">
      <c r="A14" s="21" t="s">
        <v>159</v>
      </c>
      <c r="B14" s="24" t="s">
        <v>146</v>
      </c>
    </row>
    <row r="15" spans="1:2" x14ac:dyDescent="0.25">
      <c r="A15" s="21" t="s">
        <v>160</v>
      </c>
      <c r="B15" s="24" t="s">
        <v>147</v>
      </c>
    </row>
    <row r="16" spans="1:2" x14ac:dyDescent="0.25">
      <c r="A16" s="21" t="s">
        <v>161</v>
      </c>
      <c r="B16" s="24" t="s">
        <v>148</v>
      </c>
    </row>
    <row r="17" spans="1:2" x14ac:dyDescent="0.25">
      <c r="A17" s="21" t="s">
        <v>162</v>
      </c>
      <c r="B17" s="24" t="s">
        <v>149</v>
      </c>
    </row>
  </sheetData>
  <mergeCells count="1">
    <mergeCell ref="A1:B1"/>
  </mergeCells>
  <hyperlinks>
    <hyperlink ref="B5" location="ETCellsProperties!A1" display="ETCellsProperties"/>
    <hyperlink ref="B7" location="MetNodesMetaData!A1" display="MetNodesMetaData"/>
    <hyperlink ref="B4" location="ETCellsCropMix!A1" display="ETCellsCropMix"/>
    <hyperlink ref="B8" location="CropCoeffs!A1" display="CropCoeffs"/>
    <hyperlink ref="B9" location="CropParams!A1" display="CropParams"/>
    <hyperlink ref="B11" location="TMaxMon!A1" display="TMaxMon"/>
    <hyperlink ref="B12" location="TMinMon!A1" display="TMinMon"/>
    <hyperlink ref="B13" location="WindMon!A1" display="WindMon"/>
    <hyperlink ref="B14" location="KoMon!A1" display="KoMon"/>
    <hyperlink ref="B15" location="HucMetMap!A1" display="HucMetMap"/>
    <hyperlink ref="B16" location="VICMap!A1" display="VICMap"/>
    <hyperlink ref="B17" location="HucsDbf!A1" display="HucsDbf"/>
    <hyperlink ref="B6" location="ETCellsCrops!A1" display="ETCellsCrops"/>
    <hyperlink ref="B10" location="MeanCuttings!A1" display="MeanCuttings"/>
  </hyperlinks>
  <pageMargins left="0.75" right="0.75" top="1" bottom="1" header="0.5" footer="0.5"/>
  <pageSetup scale="8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12"/>
  <sheetViews>
    <sheetView workbookViewId="0">
      <pane ySplit="1" topLeftCell="A2" activePane="bottomLeft" state="frozen"/>
      <selection pane="bottomLeft" activeCell="A2" sqref="A2"/>
    </sheetView>
  </sheetViews>
  <sheetFormatPr defaultRowHeight="15" x14ac:dyDescent="0.25"/>
  <cols>
    <col min="1" max="1" width="13.140625" customWidth="1"/>
    <col min="2" max="2" width="35.42578125" customWidth="1"/>
  </cols>
  <sheetData>
    <row r="1" spans="1:14" x14ac:dyDescent="0.25">
      <c r="A1" t="s">
        <v>50</v>
      </c>
      <c r="B1" t="s">
        <v>51</v>
      </c>
      <c r="C1" t="s">
        <v>122</v>
      </c>
      <c r="D1" t="s">
        <v>123</v>
      </c>
      <c r="E1" t="s">
        <v>124</v>
      </c>
      <c r="F1" t="s">
        <v>125</v>
      </c>
      <c r="G1" t="s">
        <v>126</v>
      </c>
      <c r="H1" t="s">
        <v>127</v>
      </c>
      <c r="I1" t="s">
        <v>128</v>
      </c>
      <c r="J1" t="s">
        <v>129</v>
      </c>
      <c r="K1" t="s">
        <v>130</v>
      </c>
      <c r="L1" t="s">
        <v>131</v>
      </c>
      <c r="M1" t="s">
        <v>132</v>
      </c>
      <c r="N1" t="s">
        <v>133</v>
      </c>
    </row>
    <row r="2" spans="1:14" x14ac:dyDescent="0.25">
      <c r="A2" s="13" t="s">
        <v>14</v>
      </c>
      <c r="B2" t="s">
        <v>23</v>
      </c>
      <c r="C2" s="19">
        <v>-14.274391550438573</v>
      </c>
      <c r="D2" s="19">
        <v>-11.302910940384551</v>
      </c>
      <c r="E2" s="19">
        <v>-6.8588265203156666</v>
      </c>
      <c r="F2" s="19">
        <v>-2.8551475140363101</v>
      </c>
      <c r="G2" s="19">
        <v>1.6720402161153189</v>
      </c>
      <c r="H2" s="19">
        <v>5.6478803557312487</v>
      </c>
      <c r="I2" s="19">
        <v>8.8088580489464885</v>
      </c>
      <c r="J2" s="19">
        <v>8.0266601928402466</v>
      </c>
      <c r="K2" s="19">
        <v>3.1245533334674933</v>
      </c>
      <c r="L2" s="19">
        <v>-1.1247935594231742</v>
      </c>
      <c r="M2" s="19">
        <v>-7.6310056986671668</v>
      </c>
      <c r="N2" s="19">
        <v>-13.004150494163971</v>
      </c>
    </row>
    <row r="3" spans="1:14" x14ac:dyDescent="0.25">
      <c r="A3" t="s">
        <v>12</v>
      </c>
      <c r="B3" t="s">
        <v>21</v>
      </c>
      <c r="C3" s="19">
        <v>-14.274391550438573</v>
      </c>
      <c r="D3" s="19">
        <v>-11.302910940384551</v>
      </c>
      <c r="E3" s="19">
        <v>-6.8588265203156666</v>
      </c>
      <c r="F3" s="19">
        <v>-2.8551475140363101</v>
      </c>
      <c r="G3" s="19">
        <v>1.6720402161153189</v>
      </c>
      <c r="H3" s="19">
        <v>5.6478803557312487</v>
      </c>
      <c r="I3" s="19">
        <v>8.8088580489464885</v>
      </c>
      <c r="J3" s="19">
        <v>8.0266601928402466</v>
      </c>
      <c r="K3" s="19">
        <v>3.1245533334674933</v>
      </c>
      <c r="L3" s="19">
        <v>-1.1247935594231742</v>
      </c>
      <c r="M3" s="19">
        <v>-7.6310056986671668</v>
      </c>
      <c r="N3" s="19">
        <v>-13.004150494163971</v>
      </c>
    </row>
    <row r="4" spans="1:14" x14ac:dyDescent="0.25">
      <c r="A4" t="s">
        <v>13</v>
      </c>
      <c r="B4" t="s">
        <v>22</v>
      </c>
      <c r="C4" s="19">
        <v>-14.274391550438573</v>
      </c>
      <c r="D4" s="19">
        <v>-11.302910940384551</v>
      </c>
      <c r="E4" s="19">
        <v>-6.8588265203156666</v>
      </c>
      <c r="F4" s="19">
        <v>-2.8551475140363101</v>
      </c>
      <c r="G4" s="19">
        <v>1.6720402161153189</v>
      </c>
      <c r="H4" s="19">
        <v>5.6478803557312487</v>
      </c>
      <c r="I4" s="19">
        <v>8.8088580489464885</v>
      </c>
      <c r="J4" s="19">
        <v>8.0266601928402466</v>
      </c>
      <c r="K4" s="19">
        <v>3.1245533334674933</v>
      </c>
      <c r="L4" s="19">
        <v>-1.1247935594231742</v>
      </c>
      <c r="M4" s="19">
        <v>-7.6310056986671668</v>
      </c>
      <c r="N4" s="19">
        <v>-13.004150494163971</v>
      </c>
    </row>
    <row r="5" spans="1:14" x14ac:dyDescent="0.25">
      <c r="A5" t="s">
        <v>15</v>
      </c>
      <c r="B5" t="s">
        <v>24</v>
      </c>
      <c r="C5" s="19">
        <v>-14.274391550438573</v>
      </c>
      <c r="D5" s="19">
        <v>-11.302910940384551</v>
      </c>
      <c r="E5" s="19">
        <v>-6.8588265203156666</v>
      </c>
      <c r="F5" s="19">
        <v>-2.8551475140363101</v>
      </c>
      <c r="G5" s="19">
        <v>1.6720402161153189</v>
      </c>
      <c r="H5" s="19">
        <v>5.6478803557312487</v>
      </c>
      <c r="I5" s="19">
        <v>8.8088580489464885</v>
      </c>
      <c r="J5" s="19">
        <v>8.0266601928402466</v>
      </c>
      <c r="K5" s="19">
        <v>3.1245533334674933</v>
      </c>
      <c r="L5" s="19">
        <v>-1.1247935594231742</v>
      </c>
      <c r="M5" s="19">
        <v>-7.6310056986671668</v>
      </c>
      <c r="N5" s="19">
        <v>-13.004150494163971</v>
      </c>
    </row>
    <row r="6" spans="1:14" x14ac:dyDescent="0.25">
      <c r="A6" t="s">
        <v>16</v>
      </c>
      <c r="B6" t="s">
        <v>25</v>
      </c>
      <c r="C6" s="19">
        <v>-14.274391550438573</v>
      </c>
      <c r="D6" s="19">
        <v>-11.302910940384551</v>
      </c>
      <c r="E6" s="19">
        <v>-6.8588265203156666</v>
      </c>
      <c r="F6" s="19">
        <v>-2.8551475140363101</v>
      </c>
      <c r="G6" s="19">
        <v>1.6720402161153189</v>
      </c>
      <c r="H6" s="19">
        <v>5.6478803557312487</v>
      </c>
      <c r="I6" s="19">
        <v>8.8088580489464885</v>
      </c>
      <c r="J6" s="19">
        <v>8.0266601928402466</v>
      </c>
      <c r="K6" s="19">
        <v>3.1245533334674933</v>
      </c>
      <c r="L6" s="19">
        <v>-1.1247935594231742</v>
      </c>
      <c r="M6" s="19">
        <v>-7.6310056986671668</v>
      </c>
      <c r="N6" s="19">
        <v>-13.004150494163971</v>
      </c>
    </row>
    <row r="7" spans="1:14" x14ac:dyDescent="0.25">
      <c r="A7" t="s">
        <v>17</v>
      </c>
      <c r="B7" t="s">
        <v>24</v>
      </c>
      <c r="C7" s="19">
        <v>-14.274391550438573</v>
      </c>
      <c r="D7" s="19">
        <v>-11.302910940384551</v>
      </c>
      <c r="E7" s="19">
        <v>-6.8588265203156666</v>
      </c>
      <c r="F7" s="19">
        <v>-2.8551475140363101</v>
      </c>
      <c r="G7" s="19">
        <v>1.6720402161153189</v>
      </c>
      <c r="H7" s="19">
        <v>5.6478803557312487</v>
      </c>
      <c r="I7" s="19">
        <v>8.8088580489464885</v>
      </c>
      <c r="J7" s="19">
        <v>8.0266601928402466</v>
      </c>
      <c r="K7" s="19">
        <v>3.1245533334674933</v>
      </c>
      <c r="L7" s="19">
        <v>-1.1247935594231742</v>
      </c>
      <c r="M7" s="19">
        <v>-7.6310056986671668</v>
      </c>
      <c r="N7" s="19">
        <v>-13.004150494163971</v>
      </c>
    </row>
    <row r="8" spans="1:14" x14ac:dyDescent="0.25">
      <c r="A8" t="s">
        <v>18</v>
      </c>
      <c r="B8" t="s">
        <v>23</v>
      </c>
      <c r="C8" s="19">
        <v>-14.274391550438573</v>
      </c>
      <c r="D8" s="19">
        <v>-11.302910940384551</v>
      </c>
      <c r="E8" s="19">
        <v>-6.8588265203156666</v>
      </c>
      <c r="F8" s="19">
        <v>-2.8551475140363101</v>
      </c>
      <c r="G8" s="19">
        <v>1.6720402161153189</v>
      </c>
      <c r="H8" s="19">
        <v>5.6478803557312487</v>
      </c>
      <c r="I8" s="19">
        <v>8.8088580489464885</v>
      </c>
      <c r="J8" s="19">
        <v>8.0266601928402466</v>
      </c>
      <c r="K8" s="19">
        <v>3.1245533334674933</v>
      </c>
      <c r="L8" s="19">
        <v>-1.1247935594231742</v>
      </c>
      <c r="M8" s="19">
        <v>-7.6310056986671668</v>
      </c>
      <c r="N8" s="19">
        <v>-13.004150494163971</v>
      </c>
    </row>
    <row r="9" spans="1:14" x14ac:dyDescent="0.25">
      <c r="A9" t="s">
        <v>19</v>
      </c>
      <c r="B9" t="s">
        <v>22</v>
      </c>
      <c r="C9" s="19">
        <v>-14.274391550438573</v>
      </c>
      <c r="D9" s="19">
        <v>-11.302910940384551</v>
      </c>
      <c r="E9" s="19">
        <v>-6.8588265203156666</v>
      </c>
      <c r="F9" s="19">
        <v>-2.8551475140363101</v>
      </c>
      <c r="G9" s="19">
        <v>1.6720402161153189</v>
      </c>
      <c r="H9" s="19">
        <v>5.6478803557312487</v>
      </c>
      <c r="I9" s="19">
        <v>8.8088580489464885</v>
      </c>
      <c r="J9" s="19">
        <v>8.0266601928402466</v>
      </c>
      <c r="K9" s="19">
        <v>3.1245533334674933</v>
      </c>
      <c r="L9" s="19">
        <v>-1.1247935594231742</v>
      </c>
      <c r="M9" s="19">
        <v>-7.6310056986671668</v>
      </c>
      <c r="N9" s="19">
        <v>-13.004150494163971</v>
      </c>
    </row>
    <row r="10" spans="1:14" x14ac:dyDescent="0.25">
      <c r="A10" t="s">
        <v>20</v>
      </c>
      <c r="B10" t="s">
        <v>29</v>
      </c>
      <c r="C10" s="19">
        <v>-14.274391550438573</v>
      </c>
      <c r="D10" s="19">
        <v>-11.302910940384551</v>
      </c>
      <c r="E10" s="19">
        <v>-6.8588265203156666</v>
      </c>
      <c r="F10" s="19">
        <v>-2.8551475140363101</v>
      </c>
      <c r="G10" s="19">
        <v>1.6720402161153189</v>
      </c>
      <c r="H10" s="19">
        <v>5.6478803557312487</v>
      </c>
      <c r="I10" s="19">
        <v>8.8088580489464885</v>
      </c>
      <c r="J10" s="19">
        <v>8.0266601928402466</v>
      </c>
      <c r="K10" s="19">
        <v>3.1245533334674933</v>
      </c>
      <c r="L10" s="19">
        <v>-1.1247935594231742</v>
      </c>
      <c r="M10" s="19">
        <v>-7.6310056986671668</v>
      </c>
      <c r="N10" s="19">
        <v>-13.004150494163971</v>
      </c>
    </row>
    <row r="11" spans="1:14" x14ac:dyDescent="0.25">
      <c r="C11" s="19"/>
      <c r="D11" s="19"/>
      <c r="E11" s="19"/>
      <c r="F11" s="19"/>
      <c r="G11" s="19"/>
      <c r="H11" s="19"/>
      <c r="I11" s="19"/>
      <c r="J11" s="19"/>
      <c r="K11" s="19"/>
      <c r="L11" s="19"/>
      <c r="M11" s="19"/>
      <c r="N11" s="19"/>
    </row>
    <row r="12" spans="1:14" x14ac:dyDescent="0.25">
      <c r="C12" s="19"/>
      <c r="D12" s="19"/>
      <c r="E12" s="19"/>
      <c r="F12" s="19"/>
      <c r="G12" s="19"/>
      <c r="H12" s="19"/>
      <c r="I12" s="19"/>
      <c r="J12" s="19"/>
      <c r="K12" s="19"/>
      <c r="L12" s="19"/>
      <c r="M12" s="19"/>
      <c r="N12"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O11"/>
  <sheetViews>
    <sheetView tabSelected="1" zoomScale="85" zoomScaleNormal="85" workbookViewId="0">
      <pane ySplit="2" topLeftCell="A3" activePane="bottomLeft" state="frozen"/>
      <selection pane="bottomLeft" activeCell="A3" sqref="A3"/>
    </sheetView>
  </sheetViews>
  <sheetFormatPr defaultRowHeight="15" x14ac:dyDescent="0.25"/>
  <cols>
    <col min="1" max="1" width="12.85546875" customWidth="1"/>
    <col min="2" max="2" width="23.28515625" customWidth="1"/>
  </cols>
  <sheetData>
    <row r="1" spans="1:15" x14ac:dyDescent="0.25">
      <c r="A1" t="s">
        <v>135</v>
      </c>
    </row>
    <row r="2" spans="1:15" x14ac:dyDescent="0.25">
      <c r="A2" t="s">
        <v>120</v>
      </c>
      <c r="B2" t="s">
        <v>121</v>
      </c>
      <c r="C2" t="s">
        <v>122</v>
      </c>
      <c r="D2" t="s">
        <v>123</v>
      </c>
      <c r="E2" t="s">
        <v>124</v>
      </c>
      <c r="F2" t="s">
        <v>125</v>
      </c>
      <c r="G2" t="s">
        <v>126</v>
      </c>
      <c r="H2" t="s">
        <v>127</v>
      </c>
      <c r="I2" t="s">
        <v>128</v>
      </c>
      <c r="J2" t="s">
        <v>129</v>
      </c>
      <c r="K2" t="s">
        <v>130</v>
      </c>
      <c r="L2" t="s">
        <v>131</v>
      </c>
      <c r="M2" t="s">
        <v>132</v>
      </c>
      <c r="N2" t="s">
        <v>133</v>
      </c>
      <c r="O2" t="s">
        <v>134</v>
      </c>
    </row>
    <row r="3" spans="1:15" x14ac:dyDescent="0.25">
      <c r="A3" s="18" t="s">
        <v>40</v>
      </c>
      <c r="B3" s="18" t="s">
        <v>437</v>
      </c>
      <c r="C3" s="19">
        <v>2.9058103375170901</v>
      </c>
      <c r="D3" s="19">
        <v>3.3410023125267152</v>
      </c>
      <c r="E3" s="19">
        <v>3.7144666097879195</v>
      </c>
      <c r="F3" s="19">
        <v>3.9119803572940461</v>
      </c>
      <c r="G3" s="19">
        <v>3.5026695544430537</v>
      </c>
      <c r="H3" s="19">
        <v>3.5074020340131118</v>
      </c>
      <c r="I3" s="19">
        <v>2.7466897543114102</v>
      </c>
      <c r="J3" s="19">
        <v>2.4338311959987711</v>
      </c>
      <c r="K3" s="19">
        <v>2.6542037084074184</v>
      </c>
      <c r="L3" s="19">
        <v>2.8391694909104106</v>
      </c>
      <c r="M3" s="19">
        <v>3.0067970535941062</v>
      </c>
      <c r="N3" s="19">
        <v>2.9376997792755275</v>
      </c>
      <c r="O3" s="19">
        <v>3.1251435156732987</v>
      </c>
    </row>
    <row r="4" spans="1:15" x14ac:dyDescent="0.25">
      <c r="A4" t="s">
        <v>41</v>
      </c>
      <c r="B4" s="18" t="s">
        <v>438</v>
      </c>
      <c r="C4" s="19">
        <v>2.7811915215667153</v>
      </c>
      <c r="D4" s="19">
        <v>3.1754438646873533</v>
      </c>
      <c r="E4" s="19">
        <v>3.5392866214303846</v>
      </c>
      <c r="F4" s="19">
        <v>3.8188447718854786</v>
      </c>
      <c r="G4" s="19">
        <v>3.4819638217589692</v>
      </c>
      <c r="H4" s="19">
        <v>3.4190795291325093</v>
      </c>
      <c r="I4" s="19">
        <v>2.6236518890694849</v>
      </c>
      <c r="J4" s="19">
        <v>2.4442474942871555</v>
      </c>
      <c r="K4" s="19">
        <v>2.5950134655981083</v>
      </c>
      <c r="L4" s="19">
        <v>2.7959762485562734</v>
      </c>
      <c r="M4" s="19">
        <v>2.7483355709568555</v>
      </c>
      <c r="N4" s="19">
        <v>2.6781633274911667</v>
      </c>
      <c r="O4" s="19">
        <v>3.0084331772017046</v>
      </c>
    </row>
    <row r="5" spans="1:15" x14ac:dyDescent="0.25">
      <c r="A5" t="s">
        <v>42</v>
      </c>
      <c r="B5" s="18" t="s">
        <v>439</v>
      </c>
      <c r="C5" s="19">
        <v>2.9058103375170901</v>
      </c>
      <c r="D5" s="19">
        <v>3.3410023125267152</v>
      </c>
      <c r="E5" s="19">
        <v>3.7144666097879195</v>
      </c>
      <c r="F5" s="19">
        <v>3.9119803572940461</v>
      </c>
      <c r="G5" s="19">
        <v>3.5026695544430537</v>
      </c>
      <c r="H5" s="19">
        <v>3.5074020340131118</v>
      </c>
      <c r="I5" s="19">
        <v>2.7466897543114102</v>
      </c>
      <c r="J5" s="19">
        <v>2.4338311959987711</v>
      </c>
      <c r="K5" s="19">
        <v>2.6542037084074184</v>
      </c>
      <c r="L5" s="19">
        <v>2.8391694909104106</v>
      </c>
      <c r="M5" s="19">
        <v>3.0067970535941062</v>
      </c>
      <c r="N5" s="19">
        <v>2.9376997792755275</v>
      </c>
      <c r="O5" s="19">
        <v>3.1251435156732987</v>
      </c>
    </row>
    <row r="6" spans="1:15" x14ac:dyDescent="0.25">
      <c r="A6" t="s">
        <v>44</v>
      </c>
      <c r="B6" s="18" t="s">
        <v>440</v>
      </c>
      <c r="C6" s="19">
        <v>3.349353815125542</v>
      </c>
      <c r="D6" s="19">
        <v>3.7004936273438434</v>
      </c>
      <c r="E6" s="19">
        <v>4.0101799684464625</v>
      </c>
      <c r="F6" s="19">
        <v>4.3066653779325268</v>
      </c>
      <c r="G6" s="19">
        <v>4.0205933101521376</v>
      </c>
      <c r="H6" s="19">
        <v>4.0665032756480617</v>
      </c>
      <c r="I6" s="19">
        <v>2.8854869999595087</v>
      </c>
      <c r="J6" s="19">
        <v>2.5434116317507995</v>
      </c>
      <c r="K6" s="19">
        <v>2.730602416633404</v>
      </c>
      <c r="L6" s="19">
        <v>3.0227111012045151</v>
      </c>
      <c r="M6" s="19">
        <v>3.159513164127989</v>
      </c>
      <c r="N6" s="19">
        <v>3.2537140179640804</v>
      </c>
      <c r="O6" s="19">
        <v>3.4207690588574056</v>
      </c>
    </row>
    <row r="7" spans="1:15" x14ac:dyDescent="0.25">
      <c r="A7" t="s">
        <v>45</v>
      </c>
      <c r="B7" s="18" t="s">
        <v>441</v>
      </c>
      <c r="C7" s="19">
        <v>2.7811915215667153</v>
      </c>
      <c r="D7" s="19">
        <v>3.1754438646873533</v>
      </c>
      <c r="E7" s="19">
        <v>3.5392866214303846</v>
      </c>
      <c r="F7" s="19">
        <v>3.8188447718854786</v>
      </c>
      <c r="G7" s="19">
        <v>3.4819638217589692</v>
      </c>
      <c r="H7" s="19">
        <v>3.4190795291325093</v>
      </c>
      <c r="I7" s="19">
        <v>2.6236518890694849</v>
      </c>
      <c r="J7" s="19">
        <v>2.4442474942871555</v>
      </c>
      <c r="K7" s="19">
        <v>2.5950134655981083</v>
      </c>
      <c r="L7" s="19">
        <v>2.7959762485562734</v>
      </c>
      <c r="M7" s="19">
        <v>2.7483355709568555</v>
      </c>
      <c r="N7" s="19">
        <v>2.6781633274911667</v>
      </c>
      <c r="O7" s="19">
        <v>3.0084331772017046</v>
      </c>
    </row>
    <row r="8" spans="1:15" x14ac:dyDescent="0.25">
      <c r="A8" t="s">
        <v>44</v>
      </c>
      <c r="B8" s="18" t="s">
        <v>440</v>
      </c>
      <c r="C8" s="19">
        <v>3.349353815125542</v>
      </c>
      <c r="D8" s="19">
        <v>3.7004936273438434</v>
      </c>
      <c r="E8" s="19">
        <v>4.0101799684464625</v>
      </c>
      <c r="F8" s="19">
        <v>4.3066653779325268</v>
      </c>
      <c r="G8" s="19">
        <v>4.0205933101521376</v>
      </c>
      <c r="H8" s="19">
        <v>4.0665032756480617</v>
      </c>
      <c r="I8" s="19">
        <v>2.8854869999595087</v>
      </c>
      <c r="J8" s="19">
        <v>2.5434116317507995</v>
      </c>
      <c r="K8" s="19">
        <v>2.730602416633404</v>
      </c>
      <c r="L8" s="19">
        <v>3.0227111012045151</v>
      </c>
      <c r="M8" s="19">
        <v>3.159513164127989</v>
      </c>
      <c r="N8" s="19">
        <v>3.2537140179640804</v>
      </c>
      <c r="O8" s="19">
        <v>3.4207690588574056</v>
      </c>
    </row>
    <row r="9" spans="1:15" x14ac:dyDescent="0.25">
      <c r="A9" t="s">
        <v>43</v>
      </c>
      <c r="B9" s="18" t="s">
        <v>442</v>
      </c>
      <c r="C9" s="19">
        <v>2.6221096143259932</v>
      </c>
      <c r="D9" s="19">
        <v>3.0763552568930232</v>
      </c>
      <c r="E9" s="19">
        <v>3.5078873205365464</v>
      </c>
      <c r="F9" s="19">
        <v>3.7573119922359286</v>
      </c>
      <c r="G9" s="19">
        <v>3.2669833690143593</v>
      </c>
      <c r="H9" s="19">
        <v>3.1897303024731576</v>
      </c>
      <c r="I9" s="19">
        <v>2.3188122012607666</v>
      </c>
      <c r="J9" s="19">
        <v>2.0759121188183438</v>
      </c>
      <c r="K9" s="19">
        <v>2.2799999792228633</v>
      </c>
      <c r="L9" s="19">
        <v>2.5356791691361162</v>
      </c>
      <c r="M9" s="19">
        <v>2.528404987244754</v>
      </c>
      <c r="N9" s="19">
        <v>2.4959024638049274</v>
      </c>
      <c r="O9" s="19">
        <v>2.8045907312472322</v>
      </c>
    </row>
    <row r="10" spans="1:15" x14ac:dyDescent="0.25">
      <c r="A10" t="s">
        <v>42</v>
      </c>
      <c r="B10" t="s">
        <v>439</v>
      </c>
      <c r="C10" s="19">
        <v>2.9058103375170901</v>
      </c>
      <c r="D10" s="19">
        <v>3.3410023125267152</v>
      </c>
      <c r="E10" s="19">
        <v>3.7144666097879195</v>
      </c>
      <c r="F10" s="19">
        <v>3.9119803572940461</v>
      </c>
      <c r="G10" s="19">
        <v>3.5026695544430537</v>
      </c>
      <c r="H10" s="19">
        <v>3.5074020340131118</v>
      </c>
      <c r="I10" s="19">
        <v>2.7466897543114102</v>
      </c>
      <c r="J10" s="19">
        <v>2.4338311959987711</v>
      </c>
      <c r="K10" s="19">
        <v>2.6542037084074184</v>
      </c>
      <c r="L10" s="19">
        <v>2.8391694909104106</v>
      </c>
      <c r="M10" s="19">
        <v>3.0067970535941062</v>
      </c>
      <c r="N10" s="19">
        <v>2.9376997792755275</v>
      </c>
      <c r="O10" s="19">
        <v>3.1251435156732987</v>
      </c>
    </row>
    <row r="11" spans="1:15" x14ac:dyDescent="0.25">
      <c r="A11" t="s">
        <v>46</v>
      </c>
      <c r="B11" t="s">
        <v>443</v>
      </c>
      <c r="C11" s="19">
        <v>3.2526979024107319</v>
      </c>
      <c r="D11" s="19">
        <v>3.6568113196376801</v>
      </c>
      <c r="E11" s="19">
        <v>3.9548095620781423</v>
      </c>
      <c r="F11" s="19">
        <v>4.0951863095966079</v>
      </c>
      <c r="G11" s="19">
        <v>3.9479288997793636</v>
      </c>
      <c r="H11" s="19">
        <v>4.1604246473799069</v>
      </c>
      <c r="I11" s="19">
        <v>3.3243974581642877</v>
      </c>
      <c r="J11" s="19">
        <v>2.9316202012685766</v>
      </c>
      <c r="K11" s="19">
        <v>2.9710517289647722</v>
      </c>
      <c r="L11" s="19">
        <v>3.2599492364452374</v>
      </c>
      <c r="M11" s="19">
        <v>3.2981025782947051</v>
      </c>
      <c r="N11" s="19">
        <v>3.201215390048036</v>
      </c>
      <c r="O11" s="19">
        <v>3.5045162695056704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O11"/>
  <sheetViews>
    <sheetView zoomScale="85" zoomScaleNormal="85" workbookViewId="0">
      <pane ySplit="2" topLeftCell="A3" activePane="bottomLeft" state="frozen"/>
      <selection pane="bottomLeft" activeCell="O3" sqref="O3:O11"/>
    </sheetView>
  </sheetViews>
  <sheetFormatPr defaultRowHeight="15" x14ac:dyDescent="0.25"/>
  <cols>
    <col min="1" max="1" width="12.85546875" customWidth="1"/>
    <col min="2" max="2" width="23.28515625" customWidth="1"/>
  </cols>
  <sheetData>
    <row r="1" spans="1:15" x14ac:dyDescent="0.25">
      <c r="A1" t="s">
        <v>119</v>
      </c>
    </row>
    <row r="2" spans="1:15" x14ac:dyDescent="0.25">
      <c r="A2" t="s">
        <v>120</v>
      </c>
      <c r="B2" t="s">
        <v>121</v>
      </c>
      <c r="C2" t="s">
        <v>122</v>
      </c>
      <c r="D2" t="s">
        <v>123</v>
      </c>
      <c r="E2" t="s">
        <v>124</v>
      </c>
      <c r="F2" t="s">
        <v>125</v>
      </c>
      <c r="G2" t="s">
        <v>126</v>
      </c>
      <c r="H2" t="s">
        <v>127</v>
      </c>
      <c r="I2" t="s">
        <v>128</v>
      </c>
      <c r="J2" t="s">
        <v>129</v>
      </c>
      <c r="K2" t="s">
        <v>130</v>
      </c>
      <c r="L2" t="s">
        <v>131</v>
      </c>
      <c r="M2" t="s">
        <v>132</v>
      </c>
      <c r="N2" t="s">
        <v>133</v>
      </c>
      <c r="O2" t="s">
        <v>134</v>
      </c>
    </row>
    <row r="3" spans="1:15" x14ac:dyDescent="0.25">
      <c r="A3" s="18" t="s">
        <v>40</v>
      </c>
      <c r="B3" s="18" t="s">
        <v>444</v>
      </c>
      <c r="C3">
        <v>0.47111316492092892</v>
      </c>
      <c r="D3">
        <v>0.41500519210799564</v>
      </c>
      <c r="E3">
        <v>1.0522258122419663</v>
      </c>
      <c r="F3">
        <v>1.4263738467709595</v>
      </c>
      <c r="G3">
        <v>1.3130580137659784</v>
      </c>
      <c r="H3">
        <v>2.4033715780998373</v>
      </c>
      <c r="I3">
        <v>3.4295887568383345</v>
      </c>
      <c r="J3">
        <v>3.0725201845444077</v>
      </c>
      <c r="K3">
        <v>1.7772807017543857</v>
      </c>
      <c r="L3">
        <v>0.52958854759196039</v>
      </c>
      <c r="M3">
        <v>0.28550639134709926</v>
      </c>
      <c r="N3">
        <v>8.0700179533213665E-2</v>
      </c>
      <c r="O3">
        <v>1.354694364126422</v>
      </c>
    </row>
    <row r="4" spans="1:15" x14ac:dyDescent="0.25">
      <c r="A4" t="s">
        <v>41</v>
      </c>
      <c r="B4" s="18" t="s">
        <v>445</v>
      </c>
      <c r="C4">
        <v>0.69180676328502433</v>
      </c>
      <c r="D4">
        <v>0.47366293532338294</v>
      </c>
      <c r="E4">
        <v>0.95339305103148753</v>
      </c>
      <c r="F4">
        <v>1.7034270650263623</v>
      </c>
      <c r="G4">
        <v>2.1446739338305623</v>
      </c>
      <c r="H4">
        <v>3.3404805352798075</v>
      </c>
      <c r="I4">
        <v>4.2499146757679149</v>
      </c>
      <c r="J4">
        <v>3.7284217608612051</v>
      </c>
      <c r="K4">
        <v>2.5645871006630503</v>
      </c>
      <c r="L4">
        <v>1.4536816202915019</v>
      </c>
      <c r="M4">
        <v>0.70113317288407606</v>
      </c>
      <c r="N4">
        <v>0.27239374880884332</v>
      </c>
      <c r="O4">
        <v>1.8564646969211014</v>
      </c>
    </row>
    <row r="5" spans="1:15" x14ac:dyDescent="0.25">
      <c r="A5" t="s">
        <v>42</v>
      </c>
      <c r="B5" s="18" t="s">
        <v>446</v>
      </c>
      <c r="C5">
        <v>0.47111316492092892</v>
      </c>
      <c r="D5">
        <v>0.41500519210799564</v>
      </c>
      <c r="E5">
        <v>1.0522258122419663</v>
      </c>
      <c r="F5">
        <v>1.4263738467709595</v>
      </c>
      <c r="G5">
        <v>1.3130580137659784</v>
      </c>
      <c r="H5">
        <v>2.4033715780998373</v>
      </c>
      <c r="I5">
        <v>3.4295887568383345</v>
      </c>
      <c r="J5">
        <v>3.0725201845444077</v>
      </c>
      <c r="K5">
        <v>1.7772807017543857</v>
      </c>
      <c r="L5">
        <v>0.52958854759196039</v>
      </c>
      <c r="M5">
        <v>0.28550639134709926</v>
      </c>
      <c r="N5">
        <v>8.0700179533213665E-2</v>
      </c>
      <c r="O5">
        <v>1.354694364126422</v>
      </c>
    </row>
    <row r="6" spans="1:15" x14ac:dyDescent="0.25">
      <c r="A6" t="s">
        <v>44</v>
      </c>
      <c r="B6" s="18" t="s">
        <v>447</v>
      </c>
      <c r="C6">
        <v>0.69180676328502433</v>
      </c>
      <c r="D6">
        <v>0.47366293532338294</v>
      </c>
      <c r="E6">
        <v>0.95339305103148753</v>
      </c>
      <c r="F6">
        <v>1.7034270650263623</v>
      </c>
      <c r="G6">
        <v>2.1446739338305623</v>
      </c>
      <c r="H6">
        <v>3.3404805352798075</v>
      </c>
      <c r="I6">
        <v>4.2499146757679149</v>
      </c>
      <c r="J6">
        <v>3.7284217608612051</v>
      </c>
      <c r="K6">
        <v>2.5645871006630503</v>
      </c>
      <c r="L6">
        <v>1.4536816202915019</v>
      </c>
      <c r="M6">
        <v>0.70113317288407606</v>
      </c>
      <c r="N6">
        <v>0.27239374880884332</v>
      </c>
      <c r="O6">
        <v>1.8564646969211014</v>
      </c>
    </row>
    <row r="7" spans="1:15" x14ac:dyDescent="0.25">
      <c r="A7" t="s">
        <v>45</v>
      </c>
      <c r="B7" s="18" t="s">
        <v>448</v>
      </c>
      <c r="C7">
        <v>0.61865079365079323</v>
      </c>
      <c r="D7">
        <v>0.55505629912895649</v>
      </c>
      <c r="E7">
        <v>1.196100253347812</v>
      </c>
      <c r="F7">
        <v>1.9204704704704709</v>
      </c>
      <c r="G7">
        <v>1.9195816770774174</v>
      </c>
      <c r="H7">
        <v>2.8687020648967527</v>
      </c>
      <c r="I7">
        <v>4.0804376532729663</v>
      </c>
      <c r="J7">
        <v>4.205887939221272</v>
      </c>
      <c r="K7">
        <v>2.6500683460261638</v>
      </c>
      <c r="L7">
        <v>1.3842982456140354</v>
      </c>
      <c r="M7">
        <v>0.73371508941129271</v>
      </c>
      <c r="N7">
        <v>0.3060931899641578</v>
      </c>
      <c r="O7">
        <v>1.8699218351735076</v>
      </c>
    </row>
    <row r="8" spans="1:15" x14ac:dyDescent="0.25">
      <c r="A8" t="s">
        <v>44</v>
      </c>
      <c r="B8" s="18" t="s">
        <v>447</v>
      </c>
      <c r="C8">
        <v>0.69180676328502433</v>
      </c>
      <c r="D8">
        <v>0.47366293532338294</v>
      </c>
      <c r="E8">
        <v>0.95339305103148753</v>
      </c>
      <c r="F8">
        <v>1.7034270650263623</v>
      </c>
      <c r="G8">
        <v>2.1446739338305623</v>
      </c>
      <c r="H8">
        <v>3.3404805352798075</v>
      </c>
      <c r="I8">
        <v>4.2499146757679149</v>
      </c>
      <c r="J8">
        <v>3.7284217608612051</v>
      </c>
      <c r="K8">
        <v>2.5645871006630503</v>
      </c>
      <c r="L8">
        <v>1.4536816202915019</v>
      </c>
      <c r="M8">
        <v>0.70113317288407606</v>
      </c>
      <c r="N8">
        <v>0.27239374880884332</v>
      </c>
      <c r="O8">
        <v>1.8564646969211014</v>
      </c>
    </row>
    <row r="9" spans="1:15" x14ac:dyDescent="0.25">
      <c r="A9" t="s">
        <v>43</v>
      </c>
      <c r="B9" s="18" t="s">
        <v>449</v>
      </c>
      <c r="C9">
        <v>-0.39158163265306156</v>
      </c>
      <c r="D9">
        <v>-0.18227611940298513</v>
      </c>
      <c r="E9">
        <v>0.40002696871629012</v>
      </c>
      <c r="F9">
        <v>0.78718323586744565</v>
      </c>
      <c r="G9">
        <v>0.71905441400304415</v>
      </c>
      <c r="H9">
        <v>1.8746478873239465</v>
      </c>
      <c r="I9">
        <v>2.5929705215419516</v>
      </c>
      <c r="J9">
        <v>2.546166950596251</v>
      </c>
      <c r="K9">
        <v>1.3928557504873296</v>
      </c>
      <c r="L9">
        <v>0.31736942070275442</v>
      </c>
      <c r="M9">
        <v>-0.37396686159844045</v>
      </c>
      <c r="N9">
        <v>-0.68813174332765492</v>
      </c>
      <c r="O9">
        <v>0.74952656602140599</v>
      </c>
    </row>
    <row r="10" spans="1:15" x14ac:dyDescent="0.25">
      <c r="A10" t="s">
        <v>42</v>
      </c>
      <c r="B10" t="s">
        <v>446</v>
      </c>
      <c r="C10">
        <v>0.47111316492092892</v>
      </c>
      <c r="D10">
        <v>0.41500519210799564</v>
      </c>
      <c r="E10">
        <v>1.0522258122419663</v>
      </c>
      <c r="F10">
        <v>1.4263738467709595</v>
      </c>
      <c r="G10">
        <v>1.3130580137659784</v>
      </c>
      <c r="H10">
        <v>2.4033715780998373</v>
      </c>
      <c r="I10">
        <v>3.4295887568383345</v>
      </c>
      <c r="J10">
        <v>3.0725201845444077</v>
      </c>
      <c r="K10">
        <v>1.7772807017543857</v>
      </c>
      <c r="L10">
        <v>0.52958854759196039</v>
      </c>
      <c r="M10">
        <v>0.28550639134709926</v>
      </c>
      <c r="N10">
        <v>8.0700179533213665E-2</v>
      </c>
      <c r="O10">
        <v>1.354694364126422</v>
      </c>
    </row>
    <row r="11" spans="1:15" x14ac:dyDescent="0.25">
      <c r="A11" t="s">
        <v>46</v>
      </c>
      <c r="B11" t="s">
        <v>450</v>
      </c>
      <c r="C11">
        <v>0.3266323024054984</v>
      </c>
      <c r="D11">
        <v>-1.8032278088144019E-2</v>
      </c>
      <c r="E11">
        <v>0.56341838581252268</v>
      </c>
      <c r="F11">
        <v>0.91563967136150237</v>
      </c>
      <c r="G11">
        <v>1.6304209919261823</v>
      </c>
      <c r="H11">
        <v>3.1629466900995893</v>
      </c>
      <c r="I11">
        <v>4.7398748577929446</v>
      </c>
      <c r="J11">
        <v>4.8607034508911697</v>
      </c>
      <c r="K11">
        <v>2.8833920187793405</v>
      </c>
      <c r="L11">
        <v>1.3348854817338638</v>
      </c>
      <c r="M11">
        <v>0.19563268709610168</v>
      </c>
      <c r="N11">
        <v>-0.15335249042145604</v>
      </c>
      <c r="O11">
        <v>1.7035134807824261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2"/>
  <sheetViews>
    <sheetView workbookViewId="0">
      <pane ySplit="1" topLeftCell="A2" activePane="bottomLeft" state="frozen"/>
      <selection pane="bottomLeft" activeCell="A2" sqref="A2"/>
    </sheetView>
  </sheetViews>
  <sheetFormatPr defaultRowHeight="15" x14ac:dyDescent="0.25"/>
  <cols>
    <col min="2" max="2" width="24.28515625" customWidth="1"/>
    <col min="3" max="3" width="14" customWidth="1"/>
    <col min="4" max="4" width="13.5703125" customWidth="1"/>
    <col min="5" max="5" width="20.5703125" customWidth="1"/>
    <col min="7" max="7" width="12.7109375" customWidth="1"/>
    <col min="9" max="9" width="10.42578125" customWidth="1"/>
    <col min="10" max="10" width="15.85546875" customWidth="1"/>
  </cols>
  <sheetData>
    <row r="1" spans="1:10" x14ac:dyDescent="0.25">
      <c r="A1" t="s">
        <v>0</v>
      </c>
      <c r="B1" t="s">
        <v>108</v>
      </c>
      <c r="C1" t="s">
        <v>110</v>
      </c>
      <c r="D1" t="s">
        <v>32</v>
      </c>
      <c r="E1" t="s">
        <v>33</v>
      </c>
      <c r="F1" t="s">
        <v>36</v>
      </c>
      <c r="G1" t="s">
        <v>37</v>
      </c>
      <c r="H1" t="s">
        <v>38</v>
      </c>
      <c r="I1" t="s">
        <v>109</v>
      </c>
      <c r="J1" t="s">
        <v>39</v>
      </c>
    </row>
    <row r="2" spans="1:10" x14ac:dyDescent="0.25">
      <c r="A2" t="s">
        <v>40</v>
      </c>
      <c r="B2" s="13" t="str">
        <f>INDEX(HucsDbf!$M$2:$M$10000,MATCH($A2,HucsDbf!$L$2:$L$10000,0),1)</f>
        <v>Upper North Fork Red</v>
      </c>
      <c r="C2" s="13" t="str">
        <f>INDEX(HucsDbf!$K$2:$K$10000,MATCH($A2,HucsDbf!$L$2:$L$10000,0),1)</f>
        <v>TX</v>
      </c>
      <c r="D2" t="s">
        <v>14</v>
      </c>
      <c r="E2" t="s">
        <v>23</v>
      </c>
      <c r="F2">
        <v>35.2361</v>
      </c>
      <c r="G2" s="1">
        <v>-100.59220000000001</v>
      </c>
      <c r="H2">
        <v>2632</v>
      </c>
      <c r="I2" t="s">
        <v>47</v>
      </c>
      <c r="J2" t="s">
        <v>1</v>
      </c>
    </row>
    <row r="3" spans="1:10" x14ac:dyDescent="0.25">
      <c r="A3" t="s">
        <v>41</v>
      </c>
      <c r="B3" s="13" t="str">
        <f>INDEX(HucsDbf!$M$2:$M$10000,MATCH($A3,HucsDbf!$L$2:$L$10000,0),1)</f>
        <v>Upper Salt Fork Red</v>
      </c>
      <c r="C3" s="13" t="str">
        <f>INDEX(HucsDbf!$K$2:$K$10000,MATCH($A3,HucsDbf!$L$2:$L$10000,0),1)</f>
        <v>TX</v>
      </c>
      <c r="D3" t="s">
        <v>12</v>
      </c>
      <c r="E3" t="s">
        <v>21</v>
      </c>
      <c r="F3">
        <v>34.932499999999997</v>
      </c>
      <c r="G3" s="1">
        <v>-100.8903</v>
      </c>
      <c r="H3">
        <v>2700</v>
      </c>
      <c r="I3" t="s">
        <v>47</v>
      </c>
      <c r="J3" t="s">
        <v>2</v>
      </c>
    </row>
    <row r="4" spans="1:10" x14ac:dyDescent="0.25">
      <c r="A4" t="s">
        <v>42</v>
      </c>
      <c r="B4" s="13" t="str">
        <f>INDEX(HucsDbf!$M$2:$M$10000,MATCH($A4,HucsDbf!$L$2:$L$10000,0),1)</f>
        <v>Middle North Fork Red</v>
      </c>
      <c r="C4" s="13" t="str">
        <f>INDEX(HucsDbf!$K$2:$K$10000,MATCH($A4,HucsDbf!$L$2:$L$10000,0),1)</f>
        <v>OK</v>
      </c>
      <c r="D4" t="s">
        <v>19</v>
      </c>
      <c r="E4" t="s">
        <v>28</v>
      </c>
      <c r="F4">
        <v>35.2164</v>
      </c>
      <c r="G4" s="1">
        <v>-99.862799999999993</v>
      </c>
      <c r="H4">
        <v>2060</v>
      </c>
      <c r="I4" t="s">
        <v>47</v>
      </c>
      <c r="J4" t="s">
        <v>3</v>
      </c>
    </row>
    <row r="5" spans="1:10" x14ac:dyDescent="0.25">
      <c r="A5" t="s">
        <v>43</v>
      </c>
      <c r="B5" s="13" t="str">
        <f>INDEX(HucsDbf!$M$2:$M$10000,MATCH($A5,HucsDbf!$L$2:$L$10000,0),1)</f>
        <v>Elm Fork Red</v>
      </c>
      <c r="C5" s="13" t="str">
        <f>INDEX(HucsDbf!$K$2:$K$10000,MATCH($A5,HucsDbf!$L$2:$L$10000,0),1)</f>
        <v>OK</v>
      </c>
      <c r="D5" t="s">
        <v>14</v>
      </c>
      <c r="E5" t="s">
        <v>23</v>
      </c>
      <c r="F5">
        <v>35.2361</v>
      </c>
      <c r="G5" s="1">
        <v>-100.59220000000001</v>
      </c>
      <c r="H5">
        <v>2632</v>
      </c>
      <c r="I5" t="s">
        <v>47</v>
      </c>
      <c r="J5" t="s">
        <v>4</v>
      </c>
    </row>
    <row r="6" spans="1:10" x14ac:dyDescent="0.25">
      <c r="A6" t="s">
        <v>44</v>
      </c>
      <c r="B6" s="13" t="str">
        <f>INDEX(HucsDbf!$M$2:$M$10000,MATCH($A6,HucsDbf!$L$2:$L$10000,0),1)</f>
        <v>Lower Salt Fork Red</v>
      </c>
      <c r="C6" s="13" t="str">
        <f>INDEX(HucsDbf!$K$2:$K$10000,MATCH($A6,HucsDbf!$L$2:$L$10000,0),1)</f>
        <v>OK,TX</v>
      </c>
      <c r="D6" t="s">
        <v>15</v>
      </c>
      <c r="E6" t="s">
        <v>24</v>
      </c>
      <c r="F6">
        <v>34.842199999999998</v>
      </c>
      <c r="G6" s="1">
        <v>-100.2103</v>
      </c>
      <c r="H6">
        <v>2040</v>
      </c>
      <c r="I6" t="s">
        <v>47</v>
      </c>
      <c r="J6" t="s">
        <v>5</v>
      </c>
    </row>
    <row r="7" spans="1:10" x14ac:dyDescent="0.25">
      <c r="A7" t="s">
        <v>45</v>
      </c>
      <c r="B7" s="13" t="str">
        <f>INDEX(HucsDbf!$M$2:$M$10000,MATCH($A7,HucsDbf!$L$2:$L$10000,0),1)</f>
        <v>Groesbeck-Sandy</v>
      </c>
      <c r="C7" s="13" t="str">
        <f>INDEX(HucsDbf!$K$2:$K$10000,MATCH($A7,HucsDbf!$L$2:$L$10000,0),1)</f>
        <v>OK,TX</v>
      </c>
      <c r="D7" t="s">
        <v>16</v>
      </c>
      <c r="E7" t="s">
        <v>25</v>
      </c>
      <c r="F7">
        <v>34.680799999999998</v>
      </c>
      <c r="G7" s="1">
        <v>-99.813599999999994</v>
      </c>
      <c r="H7">
        <v>1621</v>
      </c>
      <c r="I7" t="s">
        <v>48</v>
      </c>
      <c r="J7" t="s">
        <v>6</v>
      </c>
    </row>
    <row r="8" spans="1:10" x14ac:dyDescent="0.25">
      <c r="A8" t="s">
        <v>45</v>
      </c>
      <c r="B8" s="13" t="str">
        <f>INDEX(HucsDbf!$M$2:$M$10000,MATCH($A8,HucsDbf!$L$2:$L$10000,0),1)</f>
        <v>Groesbeck-Sandy</v>
      </c>
      <c r="C8" s="13" t="str">
        <f>INDEX(HucsDbf!$K$2:$K$10000,MATCH($A8,HucsDbf!$L$2:$L$10000,0),1)</f>
        <v>OK,TX</v>
      </c>
      <c r="D8" t="s">
        <v>16</v>
      </c>
      <c r="E8" t="s">
        <v>25</v>
      </c>
      <c r="F8">
        <v>34.680799999999998</v>
      </c>
      <c r="G8" s="1">
        <v>-99.813599999999994</v>
      </c>
      <c r="H8">
        <v>1621</v>
      </c>
      <c r="I8" t="s">
        <v>48</v>
      </c>
      <c r="J8" t="s">
        <v>7</v>
      </c>
    </row>
    <row r="9" spans="1:10" x14ac:dyDescent="0.25">
      <c r="A9" t="s">
        <v>44</v>
      </c>
      <c r="B9" s="13" t="str">
        <f>INDEX(HucsDbf!$M$2:$M$10000,MATCH($A9,HucsDbf!$L$2:$L$10000,0),1)</f>
        <v>Lower Salt Fork Red</v>
      </c>
      <c r="C9" s="13" t="str">
        <f>INDEX(HucsDbf!$K$2:$K$10000,MATCH($A9,HucsDbf!$L$2:$L$10000,0),1)</f>
        <v>OK,TX</v>
      </c>
      <c r="D9" t="s">
        <v>17</v>
      </c>
      <c r="E9" t="s">
        <v>26</v>
      </c>
      <c r="F9">
        <v>34.590299999999999</v>
      </c>
      <c r="G9" s="1">
        <v>-99.334400000000002</v>
      </c>
      <c r="H9">
        <v>1380</v>
      </c>
      <c r="I9" t="s">
        <v>48</v>
      </c>
      <c r="J9" t="s">
        <v>8</v>
      </c>
    </row>
    <row r="10" spans="1:10" x14ac:dyDescent="0.25">
      <c r="A10" t="s">
        <v>43</v>
      </c>
      <c r="B10" s="13" t="str">
        <f>INDEX(HucsDbf!$M$2:$M$10000,MATCH($A10,HucsDbf!$L$2:$L$10000,0),1)</f>
        <v>Elm Fork Red</v>
      </c>
      <c r="C10" s="13" t="str">
        <f>INDEX(HucsDbf!$K$2:$K$10000,MATCH($A10,HucsDbf!$L$2:$L$10000,0),1)</f>
        <v>OK</v>
      </c>
      <c r="D10" t="s">
        <v>18</v>
      </c>
      <c r="E10" t="s">
        <v>27</v>
      </c>
      <c r="F10">
        <v>34.891100000000002</v>
      </c>
      <c r="G10" s="1">
        <v>-99.5017</v>
      </c>
      <c r="H10">
        <v>1595</v>
      </c>
      <c r="I10" t="s">
        <v>48</v>
      </c>
      <c r="J10" t="s">
        <v>9</v>
      </c>
    </row>
    <row r="11" spans="1:10" x14ac:dyDescent="0.25">
      <c r="A11" t="s">
        <v>42</v>
      </c>
      <c r="B11" s="13" t="str">
        <f>INDEX(HucsDbf!$M$2:$M$10000,MATCH($A11,HucsDbf!$L$2:$L$10000,0),1)</f>
        <v>Middle North Fork Red</v>
      </c>
      <c r="C11" s="13" t="str">
        <f>INDEX(HucsDbf!$K$2:$K$10000,MATCH($A11,HucsDbf!$L$2:$L$10000,0),1)</f>
        <v>OK</v>
      </c>
      <c r="D11" t="s">
        <v>19</v>
      </c>
      <c r="E11" t="s">
        <v>28</v>
      </c>
      <c r="F11">
        <v>35.2164</v>
      </c>
      <c r="G11" s="1">
        <v>-99.862799999999993</v>
      </c>
      <c r="H11">
        <v>2060</v>
      </c>
      <c r="I11" t="s">
        <v>48</v>
      </c>
      <c r="J11" t="s">
        <v>10</v>
      </c>
    </row>
    <row r="12" spans="1:10" x14ac:dyDescent="0.25">
      <c r="A12" t="s">
        <v>46</v>
      </c>
      <c r="B12" s="13" t="str">
        <f>INDEX(HucsDbf!$M$2:$M$10000,MATCH($A12,HucsDbf!$L$2:$L$10000,0),1)</f>
        <v>Lower North Fork Red</v>
      </c>
      <c r="C12" s="13" t="str">
        <f>INDEX(HucsDbf!$K$2:$K$10000,MATCH($A12,HucsDbf!$L$2:$L$10000,0),1)</f>
        <v>OK</v>
      </c>
      <c r="D12" t="s">
        <v>20</v>
      </c>
      <c r="E12" t="s">
        <v>29</v>
      </c>
      <c r="F12">
        <v>34.439700000000002</v>
      </c>
      <c r="G12" s="1">
        <v>-99.137500000000003</v>
      </c>
      <c r="H12">
        <v>1269</v>
      </c>
      <c r="I12" t="s">
        <v>48</v>
      </c>
      <c r="J12" t="s">
        <v>11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0"/>
  <sheetViews>
    <sheetView workbookViewId="0">
      <pane ySplit="1" topLeftCell="A2" activePane="bottomLeft" state="frozen"/>
      <selection pane="bottomLeft" activeCell="A2" sqref="A2"/>
    </sheetView>
  </sheetViews>
  <sheetFormatPr defaultRowHeight="15" x14ac:dyDescent="0.25"/>
  <cols>
    <col min="1" max="1" width="12.140625" customWidth="1"/>
    <col min="3" max="3" width="13.5703125" customWidth="1"/>
    <col min="4" max="4" width="20.5703125" customWidth="1"/>
    <col min="5" max="5" width="14.28515625" customWidth="1"/>
  </cols>
  <sheetData>
    <row r="1" spans="1:6" x14ac:dyDescent="0.25">
      <c r="A1" t="s">
        <v>30</v>
      </c>
      <c r="B1" t="s">
        <v>31</v>
      </c>
      <c r="C1" t="s">
        <v>32</v>
      </c>
      <c r="D1" t="s">
        <v>33</v>
      </c>
      <c r="E1" t="s">
        <v>34</v>
      </c>
      <c r="F1" t="s">
        <v>35</v>
      </c>
    </row>
    <row r="2" spans="1:6" x14ac:dyDescent="0.25">
      <c r="A2">
        <v>35.4375</v>
      </c>
      <c r="B2">
        <v>-100.3125</v>
      </c>
      <c r="C2" t="s">
        <v>13</v>
      </c>
      <c r="D2" t="s">
        <v>22</v>
      </c>
      <c r="E2">
        <v>35.4375</v>
      </c>
      <c r="F2">
        <v>-100.2753</v>
      </c>
    </row>
    <row r="3" spans="1:6" x14ac:dyDescent="0.25">
      <c r="A3">
        <v>35.1875</v>
      </c>
      <c r="B3">
        <v>-100.5625</v>
      </c>
      <c r="C3" t="s">
        <v>14</v>
      </c>
      <c r="D3" t="s">
        <v>23</v>
      </c>
      <c r="E3">
        <v>35.2361</v>
      </c>
      <c r="F3">
        <v>-100.59220000000001</v>
      </c>
    </row>
    <row r="4" spans="1:6" x14ac:dyDescent="0.25">
      <c r="A4">
        <v>34.9375</v>
      </c>
      <c r="B4">
        <v>-100.9375</v>
      </c>
      <c r="C4" t="s">
        <v>12</v>
      </c>
      <c r="D4" t="s">
        <v>21</v>
      </c>
      <c r="E4">
        <v>34.932499999999997</v>
      </c>
      <c r="F4">
        <v>-100.8903</v>
      </c>
    </row>
    <row r="5" spans="1:6" x14ac:dyDescent="0.25">
      <c r="A5">
        <v>34.8125</v>
      </c>
      <c r="B5">
        <v>-100.1875</v>
      </c>
      <c r="C5" t="s">
        <v>15</v>
      </c>
      <c r="D5" t="s">
        <v>24</v>
      </c>
      <c r="E5">
        <v>34.842199999999998</v>
      </c>
      <c r="F5">
        <v>-100.2103</v>
      </c>
    </row>
    <row r="6" spans="1:6" x14ac:dyDescent="0.25">
      <c r="A6">
        <v>35.1875</v>
      </c>
      <c r="B6">
        <v>-99.8125</v>
      </c>
      <c r="C6" t="s">
        <v>19</v>
      </c>
      <c r="D6" t="s">
        <v>28</v>
      </c>
      <c r="E6">
        <v>35.2164</v>
      </c>
      <c r="F6">
        <v>-99.862799999999993</v>
      </c>
    </row>
    <row r="7" spans="1:6" x14ac:dyDescent="0.25">
      <c r="A7">
        <v>34.9375</v>
      </c>
      <c r="B7">
        <v>-99.5625</v>
      </c>
      <c r="C7" t="s">
        <v>18</v>
      </c>
      <c r="D7" t="s">
        <v>27</v>
      </c>
      <c r="E7">
        <v>34.891100000000002</v>
      </c>
      <c r="F7">
        <v>-99.5017</v>
      </c>
    </row>
    <row r="8" spans="1:6" x14ac:dyDescent="0.25">
      <c r="A8">
        <v>34.6875</v>
      </c>
      <c r="B8">
        <v>-99.8125</v>
      </c>
      <c r="C8" t="s">
        <v>16</v>
      </c>
      <c r="D8" t="s">
        <v>25</v>
      </c>
      <c r="E8">
        <v>34.680799999999998</v>
      </c>
      <c r="F8">
        <v>-99.813599999999994</v>
      </c>
    </row>
    <row r="9" spans="1:6" x14ac:dyDescent="0.25">
      <c r="A9">
        <v>34.5625</v>
      </c>
      <c r="B9">
        <v>-99.3125</v>
      </c>
      <c r="C9" t="s">
        <v>17</v>
      </c>
      <c r="D9" t="s">
        <v>26</v>
      </c>
      <c r="E9">
        <v>34.590299999999999</v>
      </c>
      <c r="F9">
        <v>-99.334400000000002</v>
      </c>
    </row>
    <row r="10" spans="1:6" x14ac:dyDescent="0.25">
      <c r="A10">
        <v>34.4375</v>
      </c>
      <c r="B10">
        <v>-99.1875</v>
      </c>
      <c r="C10" t="s">
        <v>20</v>
      </c>
      <c r="D10" t="s">
        <v>29</v>
      </c>
      <c r="E10">
        <v>34.439700000000002</v>
      </c>
      <c r="F10">
        <v>-99.137500000000003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0"/>
  <sheetViews>
    <sheetView workbookViewId="0">
      <pane ySplit="1" topLeftCell="A2" activePane="bottomLeft" state="frozen"/>
      <selection pane="bottomLeft" activeCell="A2" sqref="A2"/>
    </sheetView>
  </sheetViews>
  <sheetFormatPr defaultRowHeight="15" x14ac:dyDescent="0.25"/>
  <cols>
    <col min="7" max="7" width="11.85546875" customWidth="1"/>
    <col min="9" max="10" width="19.7109375" customWidth="1"/>
    <col min="13" max="13" width="27.7109375" customWidth="1"/>
    <col min="14" max="15" width="15.140625" customWidth="1"/>
  </cols>
  <sheetData>
    <row r="1" spans="1:15" x14ac:dyDescent="0.25">
      <c r="A1" s="13" t="s">
        <v>73</v>
      </c>
      <c r="B1" s="13" t="s">
        <v>74</v>
      </c>
      <c r="C1" s="13" t="s">
        <v>75</v>
      </c>
      <c r="D1" s="13" t="s">
        <v>76</v>
      </c>
      <c r="E1" s="13" t="s">
        <v>77</v>
      </c>
      <c r="F1" s="13" t="s">
        <v>78</v>
      </c>
      <c r="G1" t="s">
        <v>79</v>
      </c>
      <c r="H1" s="13" t="s">
        <v>80</v>
      </c>
      <c r="I1" s="14" t="s">
        <v>81</v>
      </c>
      <c r="J1" s="14" t="s">
        <v>82</v>
      </c>
      <c r="K1" s="13" t="s">
        <v>83</v>
      </c>
      <c r="L1" s="13" t="s">
        <v>0</v>
      </c>
      <c r="M1" s="13" t="s">
        <v>84</v>
      </c>
      <c r="N1" s="14" t="s">
        <v>85</v>
      </c>
      <c r="O1" s="14" t="s">
        <v>86</v>
      </c>
    </row>
    <row r="2" spans="1:15" x14ac:dyDescent="0.25">
      <c r="A2" s="13">
        <v>365</v>
      </c>
      <c r="B2" s="13" t="s">
        <v>87</v>
      </c>
      <c r="C2" s="13"/>
      <c r="D2" s="13"/>
      <c r="E2" s="13"/>
      <c r="F2" s="13"/>
      <c r="G2" s="15">
        <v>41071</v>
      </c>
      <c r="H2" s="13">
        <v>0</v>
      </c>
      <c r="I2" s="14">
        <v>885942</v>
      </c>
      <c r="J2" s="14">
        <v>3585.28</v>
      </c>
      <c r="K2" s="13" t="s">
        <v>48</v>
      </c>
      <c r="L2" s="13" t="s">
        <v>46</v>
      </c>
      <c r="M2" s="13" t="s">
        <v>88</v>
      </c>
      <c r="N2" s="14">
        <v>4.31146270135</v>
      </c>
      <c r="O2" s="14">
        <v>0.35361846850200002</v>
      </c>
    </row>
    <row r="3" spans="1:15" x14ac:dyDescent="0.25">
      <c r="A3" s="13">
        <v>369</v>
      </c>
      <c r="B3" s="13" t="s">
        <v>89</v>
      </c>
      <c r="C3" s="13"/>
      <c r="D3" s="13"/>
      <c r="E3" s="13"/>
      <c r="F3" s="13"/>
      <c r="G3" s="15">
        <v>41071</v>
      </c>
      <c r="H3" s="13">
        <v>0</v>
      </c>
      <c r="I3" s="14">
        <v>2053596</v>
      </c>
      <c r="J3" s="14">
        <v>8310.6200000000008</v>
      </c>
      <c r="K3" s="13" t="s">
        <v>48</v>
      </c>
      <c r="L3" s="13" t="s">
        <v>90</v>
      </c>
      <c r="M3" s="13" t="s">
        <v>91</v>
      </c>
      <c r="N3" s="14">
        <v>6.9244050485799997</v>
      </c>
      <c r="O3" s="14">
        <v>0.82309374318999995</v>
      </c>
    </row>
    <row r="4" spans="1:15" x14ac:dyDescent="0.25">
      <c r="A4" s="13">
        <v>388</v>
      </c>
      <c r="B4" s="13" t="s">
        <v>92</v>
      </c>
      <c r="C4" s="13"/>
      <c r="D4" s="13"/>
      <c r="E4" s="13"/>
      <c r="F4" s="13"/>
      <c r="G4" s="15">
        <v>41071</v>
      </c>
      <c r="H4" s="13">
        <v>0</v>
      </c>
      <c r="I4" s="14">
        <v>798339</v>
      </c>
      <c r="J4" s="14">
        <v>3230.77</v>
      </c>
      <c r="K4" s="13" t="s">
        <v>93</v>
      </c>
      <c r="L4" s="13" t="s">
        <v>44</v>
      </c>
      <c r="M4" s="13" t="s">
        <v>94</v>
      </c>
      <c r="N4" s="14">
        <v>4.9490099896100004</v>
      </c>
      <c r="O4" s="14">
        <v>0.31842569572700002</v>
      </c>
    </row>
    <row r="5" spans="1:15" x14ac:dyDescent="0.25">
      <c r="A5" s="13">
        <v>389</v>
      </c>
      <c r="B5" s="13" t="s">
        <v>95</v>
      </c>
      <c r="C5" s="13"/>
      <c r="D5" s="13"/>
      <c r="E5" s="13"/>
      <c r="F5" s="13"/>
      <c r="G5" s="15">
        <v>41071</v>
      </c>
      <c r="H5" s="13">
        <v>0</v>
      </c>
      <c r="I5" s="14">
        <v>1058834</v>
      </c>
      <c r="J5" s="14">
        <v>4284.95</v>
      </c>
      <c r="K5" s="13" t="s">
        <v>48</v>
      </c>
      <c r="L5" s="13" t="s">
        <v>42</v>
      </c>
      <c r="M5" s="13" t="s">
        <v>96</v>
      </c>
      <c r="N5" s="14">
        <v>4.9909502928</v>
      </c>
      <c r="O5" s="14">
        <v>0.42492971902900001</v>
      </c>
    </row>
    <row r="6" spans="1:15" x14ac:dyDescent="0.25">
      <c r="A6" s="13">
        <v>390</v>
      </c>
      <c r="B6" s="13" t="s">
        <v>97</v>
      </c>
      <c r="C6" s="13"/>
      <c r="D6" s="13"/>
      <c r="E6" s="13"/>
      <c r="F6" s="13"/>
      <c r="G6" s="15">
        <v>41071</v>
      </c>
      <c r="H6" s="13">
        <v>0</v>
      </c>
      <c r="I6" s="14">
        <v>594190</v>
      </c>
      <c r="J6" s="14">
        <v>2404.6</v>
      </c>
      <c r="K6" s="13" t="s">
        <v>48</v>
      </c>
      <c r="L6" s="13" t="s">
        <v>43</v>
      </c>
      <c r="M6" s="13" t="s">
        <v>98</v>
      </c>
      <c r="N6" s="14">
        <v>4.0470905587399999</v>
      </c>
      <c r="O6" s="14">
        <v>0.23763610015799999</v>
      </c>
    </row>
    <row r="7" spans="1:15" x14ac:dyDescent="0.25">
      <c r="A7" s="13">
        <v>393</v>
      </c>
      <c r="B7" s="13" t="s">
        <v>99</v>
      </c>
      <c r="C7" s="13"/>
      <c r="D7" s="13"/>
      <c r="E7" s="13"/>
      <c r="F7" s="13"/>
      <c r="G7" s="15">
        <v>41071</v>
      </c>
      <c r="H7" s="13">
        <v>0</v>
      </c>
      <c r="I7" s="14">
        <v>942489</v>
      </c>
      <c r="J7" s="14">
        <v>3814.12</v>
      </c>
      <c r="K7" s="13" t="s">
        <v>93</v>
      </c>
      <c r="L7" s="13" t="s">
        <v>100</v>
      </c>
      <c r="M7" s="13" t="s">
        <v>101</v>
      </c>
      <c r="N7" s="14">
        <v>4.6722787773299999</v>
      </c>
      <c r="O7" s="14">
        <v>0.37967249725899999</v>
      </c>
    </row>
    <row r="8" spans="1:15" x14ac:dyDescent="0.25">
      <c r="A8" s="13">
        <v>733</v>
      </c>
      <c r="B8" s="13" t="s">
        <v>102</v>
      </c>
      <c r="C8" s="13"/>
      <c r="D8" s="13"/>
      <c r="E8" s="13"/>
      <c r="F8" s="13"/>
      <c r="G8" s="15">
        <v>41071</v>
      </c>
      <c r="H8" s="13">
        <v>0</v>
      </c>
      <c r="I8" s="14">
        <v>473922</v>
      </c>
      <c r="J8" s="14">
        <v>1917.9</v>
      </c>
      <c r="K8" s="13" t="s">
        <v>47</v>
      </c>
      <c r="L8" s="13" t="s">
        <v>41</v>
      </c>
      <c r="M8" s="13" t="s">
        <v>103</v>
      </c>
      <c r="N8" s="14">
        <v>2.6975818888399998</v>
      </c>
      <c r="O8" s="14">
        <v>0.189511017295</v>
      </c>
    </row>
    <row r="9" spans="1:15" x14ac:dyDescent="0.25">
      <c r="A9" s="13">
        <v>734</v>
      </c>
      <c r="B9" s="13" t="s">
        <v>104</v>
      </c>
      <c r="C9" s="13"/>
      <c r="D9" s="13"/>
      <c r="E9" s="13"/>
      <c r="F9" s="13"/>
      <c r="G9" s="15">
        <v>41071</v>
      </c>
      <c r="H9" s="13">
        <v>0</v>
      </c>
      <c r="I9" s="14">
        <v>754992</v>
      </c>
      <c r="J9" s="14">
        <v>3055.35</v>
      </c>
      <c r="K9" s="13" t="s">
        <v>47</v>
      </c>
      <c r="L9" s="13" t="s">
        <v>40</v>
      </c>
      <c r="M9" s="13" t="s">
        <v>105</v>
      </c>
      <c r="N9" s="14">
        <v>3.7196429573900001</v>
      </c>
      <c r="O9" s="14">
        <v>0.30262873517599997</v>
      </c>
    </row>
    <row r="10" spans="1:15" x14ac:dyDescent="0.25">
      <c r="A10" s="13">
        <v>959</v>
      </c>
      <c r="B10" s="13" t="s">
        <v>106</v>
      </c>
      <c r="C10" s="13"/>
      <c r="D10" s="13"/>
      <c r="E10" s="13"/>
      <c r="F10" s="13"/>
      <c r="G10" s="15">
        <v>41071</v>
      </c>
      <c r="H10" s="13">
        <v>0</v>
      </c>
      <c r="I10" s="14">
        <v>840695</v>
      </c>
      <c r="J10" s="14">
        <v>3402.17</v>
      </c>
      <c r="K10" s="13" t="s">
        <v>93</v>
      </c>
      <c r="L10" s="13" t="s">
        <v>45</v>
      </c>
      <c r="M10" s="13" t="s">
        <v>107</v>
      </c>
      <c r="N10" s="14">
        <v>4.1636088741700004</v>
      </c>
      <c r="O10" s="14">
        <v>0.33373755943099997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77"/>
  <sheetViews>
    <sheetView workbookViewId="0">
      <pane ySplit="1" topLeftCell="A6" activePane="bottomLeft" state="frozen"/>
      <selection pane="bottomLeft" activeCell="A16" sqref="A16"/>
    </sheetView>
  </sheetViews>
  <sheetFormatPr defaultRowHeight="15" x14ac:dyDescent="0.25"/>
  <cols>
    <col min="1" max="1" width="7.42578125" customWidth="1"/>
    <col min="2" max="2" width="15.7109375" customWidth="1"/>
    <col min="3" max="3" width="33.42578125" customWidth="1"/>
    <col min="4" max="4" width="10.42578125" customWidth="1"/>
    <col min="5" max="5" width="9.28515625" customWidth="1"/>
    <col min="6" max="7" width="9.85546875" customWidth="1"/>
  </cols>
  <sheetData>
    <row r="1" spans="1:9" ht="45" x14ac:dyDescent="0.25">
      <c r="A1" t="s">
        <v>111</v>
      </c>
      <c r="B1" s="16" t="s">
        <v>39</v>
      </c>
      <c r="C1" t="s">
        <v>112</v>
      </c>
      <c r="D1" s="17" t="s">
        <v>113</v>
      </c>
      <c r="E1" s="17" t="s">
        <v>114</v>
      </c>
      <c r="F1" s="17" t="s">
        <v>115</v>
      </c>
      <c r="G1" s="16" t="s">
        <v>116</v>
      </c>
      <c r="H1" s="17" t="s">
        <v>117</v>
      </c>
      <c r="I1" s="16" t="s">
        <v>118</v>
      </c>
    </row>
    <row r="2" spans="1:9" x14ac:dyDescent="0.25">
      <c r="A2" s="48">
        <v>9999</v>
      </c>
      <c r="B2" s="48" t="s">
        <v>8</v>
      </c>
      <c r="C2" s="48" t="s">
        <v>451</v>
      </c>
      <c r="D2" s="45">
        <v>447</v>
      </c>
      <c r="E2" s="45">
        <v>3</v>
      </c>
      <c r="F2" s="48">
        <v>1</v>
      </c>
      <c r="G2" s="48">
        <v>1</v>
      </c>
      <c r="H2" s="48">
        <v>12</v>
      </c>
      <c r="I2" s="48">
        <v>31</v>
      </c>
    </row>
    <row r="3" spans="1:9" x14ac:dyDescent="0.25">
      <c r="A3" s="48">
        <v>9999</v>
      </c>
      <c r="B3" s="48" t="s">
        <v>8</v>
      </c>
      <c r="C3" s="48" t="s">
        <v>452</v>
      </c>
      <c r="D3" s="45">
        <v>13</v>
      </c>
      <c r="E3" s="45">
        <v>7</v>
      </c>
      <c r="F3" s="48">
        <v>1</v>
      </c>
      <c r="G3" s="48">
        <v>1</v>
      </c>
      <c r="H3" s="48">
        <v>12</v>
      </c>
      <c r="I3" s="48">
        <v>31</v>
      </c>
    </row>
    <row r="4" spans="1:9" x14ac:dyDescent="0.25">
      <c r="A4" s="48">
        <v>9999</v>
      </c>
      <c r="B4" s="48" t="s">
        <v>8</v>
      </c>
      <c r="C4" s="48" t="s">
        <v>453</v>
      </c>
      <c r="D4" s="45">
        <v>536</v>
      </c>
      <c r="E4" s="45">
        <v>11</v>
      </c>
      <c r="F4" s="48">
        <v>1</v>
      </c>
      <c r="G4" s="48">
        <v>1</v>
      </c>
      <c r="H4" s="48">
        <v>12</v>
      </c>
      <c r="I4" s="48">
        <v>31</v>
      </c>
    </row>
    <row r="5" spans="1:9" x14ac:dyDescent="0.25">
      <c r="A5" s="49">
        <v>9999</v>
      </c>
      <c r="B5" s="49" t="s">
        <v>8</v>
      </c>
      <c r="C5" s="49" t="s">
        <v>454</v>
      </c>
      <c r="D5" s="50">
        <v>19689.578034000871</v>
      </c>
      <c r="E5" s="50">
        <v>13</v>
      </c>
      <c r="F5" s="49">
        <v>10</v>
      </c>
      <c r="G5" s="49">
        <v>1</v>
      </c>
      <c r="H5" s="49">
        <v>12</v>
      </c>
      <c r="I5" s="49">
        <v>31</v>
      </c>
    </row>
    <row r="6" spans="1:9" x14ac:dyDescent="0.25">
      <c r="A6" s="49">
        <v>9999</v>
      </c>
      <c r="B6" s="49" t="s">
        <v>8</v>
      </c>
      <c r="C6" s="49" t="s">
        <v>455</v>
      </c>
      <c r="D6" s="50">
        <v>19689.578034000871</v>
      </c>
      <c r="E6" s="50">
        <v>13</v>
      </c>
      <c r="F6" s="49">
        <v>1</v>
      </c>
      <c r="G6" s="49">
        <v>1</v>
      </c>
      <c r="H6" s="49">
        <v>9</v>
      </c>
      <c r="I6" s="49">
        <v>30</v>
      </c>
    </row>
    <row r="7" spans="1:9" x14ac:dyDescent="0.25">
      <c r="A7" s="49">
        <v>9999</v>
      </c>
      <c r="B7" s="49" t="s">
        <v>8</v>
      </c>
      <c r="C7" s="49" t="s">
        <v>456</v>
      </c>
      <c r="D7" s="50">
        <v>658.59577487678212</v>
      </c>
      <c r="E7" s="50">
        <v>4</v>
      </c>
      <c r="F7" s="49">
        <v>1</v>
      </c>
      <c r="G7" s="49">
        <v>1</v>
      </c>
      <c r="H7" s="49">
        <v>12</v>
      </c>
      <c r="I7" s="49">
        <v>31</v>
      </c>
    </row>
    <row r="8" spans="1:9" x14ac:dyDescent="0.25">
      <c r="A8" s="48">
        <v>9999</v>
      </c>
      <c r="B8" s="48" t="s">
        <v>8</v>
      </c>
      <c r="C8" s="48" t="s">
        <v>462</v>
      </c>
      <c r="D8" s="45">
        <v>0</v>
      </c>
      <c r="E8" s="45">
        <v>27</v>
      </c>
      <c r="F8" s="48">
        <v>1</v>
      </c>
      <c r="G8" s="48">
        <v>1</v>
      </c>
      <c r="H8" s="48">
        <v>12</v>
      </c>
      <c r="I8" s="48">
        <v>31</v>
      </c>
    </row>
    <row r="9" spans="1:9" x14ac:dyDescent="0.25">
      <c r="A9" s="48">
        <v>9999</v>
      </c>
      <c r="B9" s="48" t="s">
        <v>8</v>
      </c>
      <c r="C9" s="48" t="s">
        <v>457</v>
      </c>
      <c r="D9" s="45">
        <v>0</v>
      </c>
      <c r="E9" s="45">
        <v>29</v>
      </c>
      <c r="F9" s="48">
        <v>1</v>
      </c>
      <c r="G9" s="48">
        <v>1</v>
      </c>
      <c r="H9" s="48">
        <v>12</v>
      </c>
      <c r="I9" s="48">
        <v>31</v>
      </c>
    </row>
    <row r="10" spans="1:9" x14ac:dyDescent="0.25">
      <c r="A10" s="49">
        <v>9999</v>
      </c>
      <c r="B10" s="49" t="s">
        <v>8</v>
      </c>
      <c r="C10" s="49" t="s">
        <v>464</v>
      </c>
      <c r="D10" s="50">
        <v>136.77496326636577</v>
      </c>
      <c r="E10" s="50">
        <v>40</v>
      </c>
      <c r="F10" s="49">
        <v>10</v>
      </c>
      <c r="G10" s="49">
        <v>1</v>
      </c>
      <c r="H10" s="49">
        <v>12</v>
      </c>
      <c r="I10" s="49">
        <v>31</v>
      </c>
    </row>
    <row r="11" spans="1:9" x14ac:dyDescent="0.25">
      <c r="A11" s="49">
        <v>9999</v>
      </c>
      <c r="B11" s="49" t="s">
        <v>8</v>
      </c>
      <c r="C11" s="49" t="s">
        <v>465</v>
      </c>
      <c r="D11" s="50">
        <v>136.77496326636577</v>
      </c>
      <c r="E11" s="50">
        <v>40</v>
      </c>
      <c r="F11" s="49">
        <v>1</v>
      </c>
      <c r="G11" s="49">
        <v>1</v>
      </c>
      <c r="H11" s="49">
        <v>9</v>
      </c>
      <c r="I11" s="49">
        <v>31</v>
      </c>
    </row>
    <row r="12" spans="1:9" x14ac:dyDescent="0.25">
      <c r="A12" s="48">
        <v>9999</v>
      </c>
      <c r="B12" s="48" t="s">
        <v>8</v>
      </c>
      <c r="C12" s="48" t="s">
        <v>225</v>
      </c>
      <c r="D12" s="45">
        <v>37622</v>
      </c>
      <c r="E12" s="45">
        <v>58</v>
      </c>
      <c r="F12" s="48">
        <v>1</v>
      </c>
      <c r="G12" s="48">
        <v>1</v>
      </c>
      <c r="H12" s="48">
        <v>12</v>
      </c>
      <c r="I12" s="48">
        <v>31</v>
      </c>
    </row>
    <row r="13" spans="1:9" x14ac:dyDescent="0.25">
      <c r="A13" s="48">
        <v>9999</v>
      </c>
      <c r="B13" s="48" t="s">
        <v>8</v>
      </c>
      <c r="C13" s="48" t="s">
        <v>227</v>
      </c>
      <c r="D13" s="45">
        <v>1136</v>
      </c>
      <c r="E13" s="45">
        <v>60</v>
      </c>
      <c r="F13" s="48">
        <v>1</v>
      </c>
      <c r="G13" s="48">
        <v>1</v>
      </c>
      <c r="H13" s="48">
        <v>12</v>
      </c>
      <c r="I13" s="48">
        <v>31</v>
      </c>
    </row>
    <row r="14" spans="1:9" x14ac:dyDescent="0.25">
      <c r="A14" s="48">
        <v>9999</v>
      </c>
      <c r="B14" s="48" t="s">
        <v>8</v>
      </c>
      <c r="C14" s="48" t="s">
        <v>233</v>
      </c>
      <c r="D14" s="45">
        <v>0</v>
      </c>
      <c r="E14" s="45">
        <v>66</v>
      </c>
      <c r="F14" s="48">
        <v>1</v>
      </c>
      <c r="G14" s="48">
        <v>1</v>
      </c>
      <c r="H14" s="48">
        <v>12</v>
      </c>
      <c r="I14" s="48">
        <v>31</v>
      </c>
    </row>
    <row r="15" spans="1:9" x14ac:dyDescent="0.25">
      <c r="A15" s="48">
        <v>9999</v>
      </c>
      <c r="B15" s="48" t="s">
        <v>8</v>
      </c>
      <c r="C15" s="48" t="s">
        <v>234</v>
      </c>
      <c r="D15" s="45">
        <v>102</v>
      </c>
      <c r="E15" s="45">
        <v>67</v>
      </c>
      <c r="F15" s="48">
        <v>1</v>
      </c>
      <c r="G15" s="48">
        <v>1</v>
      </c>
      <c r="H15" s="48">
        <v>12</v>
      </c>
      <c r="I15" s="48">
        <v>31</v>
      </c>
    </row>
    <row r="16" spans="1:9" x14ac:dyDescent="0.25">
      <c r="A16" s="48">
        <v>9999</v>
      </c>
      <c r="B16" s="48" t="s">
        <v>8</v>
      </c>
      <c r="C16" s="48" t="s">
        <v>463</v>
      </c>
      <c r="D16" s="45">
        <v>43</v>
      </c>
      <c r="E16" s="45">
        <v>74</v>
      </c>
      <c r="F16" s="48">
        <v>1</v>
      </c>
      <c r="G16" s="48">
        <v>1</v>
      </c>
      <c r="H16" s="48">
        <v>12</v>
      </c>
      <c r="I16" s="48">
        <v>31</v>
      </c>
    </row>
    <row r="17" spans="1:9" x14ac:dyDescent="0.25">
      <c r="A17" s="48">
        <v>9999</v>
      </c>
      <c r="B17" s="48" t="s">
        <v>8</v>
      </c>
      <c r="C17" s="48" t="s">
        <v>458</v>
      </c>
      <c r="D17" s="45">
        <f>SUM(D2:D16)-D6-D11</f>
        <v>60383.948772144024</v>
      </c>
      <c r="E17" s="45">
        <v>30547.959617739562</v>
      </c>
      <c r="F17" s="48" t="s">
        <v>459</v>
      </c>
      <c r="G17" s="48" t="s">
        <v>459</v>
      </c>
      <c r="H17" s="48" t="s">
        <v>459</v>
      </c>
      <c r="I17" s="48" t="s">
        <v>459</v>
      </c>
    </row>
    <row r="18" spans="1:9" x14ac:dyDescent="0.25">
      <c r="A18" s="48">
        <v>9999</v>
      </c>
      <c r="B18" s="48" t="s">
        <v>10</v>
      </c>
      <c r="C18" s="48" t="s">
        <v>451</v>
      </c>
      <c r="D18" s="45">
        <v>4185</v>
      </c>
      <c r="E18" s="45">
        <v>3</v>
      </c>
      <c r="F18" s="48">
        <v>1</v>
      </c>
      <c r="G18" s="48">
        <v>1</v>
      </c>
      <c r="H18" s="48">
        <v>12</v>
      </c>
      <c r="I18" s="48">
        <v>31</v>
      </c>
    </row>
    <row r="19" spans="1:9" x14ac:dyDescent="0.25">
      <c r="A19" s="48">
        <v>9999</v>
      </c>
      <c r="B19" s="48" t="s">
        <v>10</v>
      </c>
      <c r="C19" s="48" t="s">
        <v>452</v>
      </c>
      <c r="D19" s="45">
        <v>423</v>
      </c>
      <c r="E19" s="45">
        <v>7</v>
      </c>
      <c r="F19" s="48">
        <v>1</v>
      </c>
      <c r="G19" s="48">
        <v>1</v>
      </c>
      <c r="H19" s="48">
        <v>12</v>
      </c>
      <c r="I19" s="48">
        <v>31</v>
      </c>
    </row>
    <row r="20" spans="1:9" x14ac:dyDescent="0.25">
      <c r="A20" s="48">
        <v>9999</v>
      </c>
      <c r="B20" s="48" t="s">
        <v>10</v>
      </c>
      <c r="C20" s="48" t="s">
        <v>453</v>
      </c>
      <c r="D20" s="45">
        <v>2923</v>
      </c>
      <c r="E20" s="45">
        <v>11</v>
      </c>
      <c r="F20" s="48">
        <v>1</v>
      </c>
      <c r="G20" s="48">
        <v>1</v>
      </c>
      <c r="H20" s="48">
        <v>12</v>
      </c>
      <c r="I20" s="48">
        <v>31</v>
      </c>
    </row>
    <row r="21" spans="1:9" x14ac:dyDescent="0.25">
      <c r="A21" s="49">
        <v>9999</v>
      </c>
      <c r="B21" s="49" t="s">
        <v>10</v>
      </c>
      <c r="C21" s="49" t="s">
        <v>454</v>
      </c>
      <c r="D21" s="50">
        <v>11780.510997972313</v>
      </c>
      <c r="E21" s="50">
        <v>13</v>
      </c>
      <c r="F21" s="49">
        <v>10</v>
      </c>
      <c r="G21" s="49">
        <v>1</v>
      </c>
      <c r="H21" s="49">
        <v>12</v>
      </c>
      <c r="I21" s="49">
        <v>31</v>
      </c>
    </row>
    <row r="22" spans="1:9" x14ac:dyDescent="0.25">
      <c r="A22" s="49">
        <v>9999</v>
      </c>
      <c r="B22" s="49" t="s">
        <v>10</v>
      </c>
      <c r="C22" s="49" t="s">
        <v>455</v>
      </c>
      <c r="D22" s="50">
        <v>11780.510997972313</v>
      </c>
      <c r="E22" s="50">
        <v>13</v>
      </c>
      <c r="F22" s="49">
        <v>1</v>
      </c>
      <c r="G22" s="49">
        <v>1</v>
      </c>
      <c r="H22" s="49">
        <v>9</v>
      </c>
      <c r="I22" s="49">
        <v>31</v>
      </c>
    </row>
    <row r="23" spans="1:9" x14ac:dyDescent="0.25">
      <c r="A23" s="49">
        <v>9999</v>
      </c>
      <c r="B23" s="49" t="s">
        <v>10</v>
      </c>
      <c r="C23" s="49" t="s">
        <v>456</v>
      </c>
      <c r="D23" s="50">
        <v>19028.963804899122</v>
      </c>
      <c r="E23" s="50">
        <v>4</v>
      </c>
      <c r="F23" s="49">
        <v>1</v>
      </c>
      <c r="G23" s="49">
        <v>1</v>
      </c>
      <c r="H23" s="49">
        <v>12</v>
      </c>
      <c r="I23" s="49">
        <v>31</v>
      </c>
    </row>
    <row r="24" spans="1:9" x14ac:dyDescent="0.25">
      <c r="A24" s="48">
        <v>9999</v>
      </c>
      <c r="B24" s="48" t="s">
        <v>10</v>
      </c>
      <c r="C24" s="48" t="s">
        <v>462</v>
      </c>
      <c r="D24" s="45">
        <v>0</v>
      </c>
      <c r="E24" s="45">
        <v>27</v>
      </c>
      <c r="F24" s="48">
        <v>1</v>
      </c>
      <c r="G24" s="48">
        <v>1</v>
      </c>
      <c r="H24" s="48">
        <v>12</v>
      </c>
      <c r="I24" s="48">
        <v>31</v>
      </c>
    </row>
    <row r="25" spans="1:9" x14ac:dyDescent="0.25">
      <c r="A25" s="48">
        <v>9999</v>
      </c>
      <c r="B25" s="48" t="s">
        <v>10</v>
      </c>
      <c r="C25" s="48" t="s">
        <v>457</v>
      </c>
      <c r="D25" s="45">
        <v>0</v>
      </c>
      <c r="E25" s="45">
        <v>29</v>
      </c>
      <c r="F25" s="48">
        <v>1</v>
      </c>
      <c r="G25" s="48">
        <v>1</v>
      </c>
      <c r="H25" s="48">
        <v>12</v>
      </c>
      <c r="I25" s="48">
        <v>31</v>
      </c>
    </row>
    <row r="26" spans="1:9" x14ac:dyDescent="0.25">
      <c r="A26" s="49">
        <v>9999</v>
      </c>
      <c r="B26" s="49" t="s">
        <v>10</v>
      </c>
      <c r="C26" s="49" t="s">
        <v>464</v>
      </c>
      <c r="D26" s="50">
        <v>228.86782855244255</v>
      </c>
      <c r="E26" s="50">
        <v>40</v>
      </c>
      <c r="F26" s="49">
        <v>10</v>
      </c>
      <c r="G26" s="49">
        <v>1</v>
      </c>
      <c r="H26" s="49">
        <v>12</v>
      </c>
      <c r="I26" s="49">
        <v>31</v>
      </c>
    </row>
    <row r="27" spans="1:9" x14ac:dyDescent="0.25">
      <c r="A27" s="49">
        <v>9999</v>
      </c>
      <c r="B27" s="49" t="s">
        <v>10</v>
      </c>
      <c r="C27" s="49" t="s">
        <v>465</v>
      </c>
      <c r="D27" s="50">
        <v>228.86782855244255</v>
      </c>
      <c r="E27" s="50">
        <v>40</v>
      </c>
      <c r="F27" s="49">
        <v>1</v>
      </c>
      <c r="G27" s="49">
        <v>1</v>
      </c>
      <c r="H27" s="49">
        <v>9</v>
      </c>
      <c r="I27" s="49">
        <v>31</v>
      </c>
    </row>
    <row r="28" spans="1:9" x14ac:dyDescent="0.25">
      <c r="A28" s="48">
        <v>9999</v>
      </c>
      <c r="B28" s="48" t="s">
        <v>10</v>
      </c>
      <c r="C28" s="48" t="s">
        <v>225</v>
      </c>
      <c r="D28" s="45">
        <v>10509</v>
      </c>
      <c r="E28" s="45">
        <v>58</v>
      </c>
      <c r="F28" s="48">
        <v>1</v>
      </c>
      <c r="G28" s="48">
        <v>1</v>
      </c>
      <c r="H28" s="48">
        <v>12</v>
      </c>
      <c r="I28" s="48">
        <v>31</v>
      </c>
    </row>
    <row r="29" spans="1:9" x14ac:dyDescent="0.25">
      <c r="A29" s="48">
        <v>9999</v>
      </c>
      <c r="B29" s="48" t="s">
        <v>10</v>
      </c>
      <c r="C29" s="48" t="s">
        <v>227</v>
      </c>
      <c r="D29" s="45">
        <v>2314</v>
      </c>
      <c r="E29" s="45">
        <v>60</v>
      </c>
      <c r="F29" s="48">
        <v>10</v>
      </c>
      <c r="G29" s="48">
        <v>1</v>
      </c>
      <c r="H29" s="48">
        <v>12</v>
      </c>
      <c r="I29" s="48">
        <v>31</v>
      </c>
    </row>
    <row r="30" spans="1:9" x14ac:dyDescent="0.25">
      <c r="A30" s="48">
        <v>9999</v>
      </c>
      <c r="B30" s="48" t="s">
        <v>10</v>
      </c>
      <c r="C30" s="48" t="s">
        <v>233</v>
      </c>
      <c r="D30" s="45">
        <v>0</v>
      </c>
      <c r="E30" s="45">
        <v>66</v>
      </c>
      <c r="F30" s="48">
        <v>1</v>
      </c>
      <c r="G30" s="48">
        <v>1</v>
      </c>
      <c r="H30" s="48">
        <v>12</v>
      </c>
      <c r="I30" s="48">
        <v>31</v>
      </c>
    </row>
    <row r="31" spans="1:9" x14ac:dyDescent="0.25">
      <c r="A31" s="48">
        <v>9999</v>
      </c>
      <c r="B31" s="48" t="s">
        <v>10</v>
      </c>
      <c r="C31" s="48" t="s">
        <v>234</v>
      </c>
      <c r="D31" s="45">
        <v>1988</v>
      </c>
      <c r="E31" s="45">
        <v>67</v>
      </c>
      <c r="F31" s="48">
        <v>1</v>
      </c>
      <c r="G31" s="48">
        <v>1</v>
      </c>
      <c r="H31" s="48">
        <v>12</v>
      </c>
      <c r="I31" s="48">
        <v>31</v>
      </c>
    </row>
    <row r="32" spans="1:9" x14ac:dyDescent="0.25">
      <c r="A32" s="48">
        <v>9999</v>
      </c>
      <c r="B32" s="48" t="s">
        <v>10</v>
      </c>
      <c r="C32" s="48" t="s">
        <v>463</v>
      </c>
      <c r="D32" s="45">
        <v>0</v>
      </c>
      <c r="E32" s="45">
        <v>74</v>
      </c>
      <c r="F32" s="48">
        <v>1</v>
      </c>
      <c r="G32" s="48">
        <v>1</v>
      </c>
      <c r="H32" s="48">
        <v>12</v>
      </c>
      <c r="I32" s="48">
        <v>31</v>
      </c>
    </row>
    <row r="33" spans="1:9" x14ac:dyDescent="0.25">
      <c r="A33" s="48">
        <v>9999</v>
      </c>
      <c r="B33" s="48" t="s">
        <v>10</v>
      </c>
      <c r="C33" s="48" t="s">
        <v>458</v>
      </c>
      <c r="D33" s="45">
        <f>SUM(D18:D32)-D22-D27</f>
        <v>53380.342631423875</v>
      </c>
      <c r="E33" s="45">
        <v>47252.182904994515</v>
      </c>
      <c r="F33" s="48" t="s">
        <v>459</v>
      </c>
      <c r="G33" s="48" t="s">
        <v>459</v>
      </c>
      <c r="H33" s="48" t="s">
        <v>459</v>
      </c>
      <c r="I33" s="48" t="s">
        <v>459</v>
      </c>
    </row>
    <row r="34" spans="1:9" x14ac:dyDescent="0.25">
      <c r="A34" s="48">
        <v>9999</v>
      </c>
      <c r="B34" s="48" t="s">
        <v>11</v>
      </c>
      <c r="C34" s="48" t="s">
        <v>451</v>
      </c>
      <c r="D34" s="45">
        <v>12659</v>
      </c>
      <c r="E34" s="45">
        <v>3</v>
      </c>
      <c r="F34" s="48">
        <v>1</v>
      </c>
      <c r="G34" s="48">
        <v>1</v>
      </c>
      <c r="H34" s="48">
        <v>12</v>
      </c>
      <c r="I34" s="48">
        <v>31</v>
      </c>
    </row>
    <row r="35" spans="1:9" x14ac:dyDescent="0.25">
      <c r="A35" s="48">
        <v>9999</v>
      </c>
      <c r="B35" s="48" t="s">
        <v>11</v>
      </c>
      <c r="C35" s="48" t="s">
        <v>452</v>
      </c>
      <c r="D35" s="45">
        <v>211</v>
      </c>
      <c r="E35" s="45">
        <v>7</v>
      </c>
      <c r="F35" s="48">
        <v>1</v>
      </c>
      <c r="G35" s="48">
        <v>1</v>
      </c>
      <c r="H35" s="48">
        <v>12</v>
      </c>
      <c r="I35" s="48">
        <v>31</v>
      </c>
    </row>
    <row r="36" spans="1:9" x14ac:dyDescent="0.25">
      <c r="A36" s="48">
        <v>9999</v>
      </c>
      <c r="B36" s="48" t="s">
        <v>11</v>
      </c>
      <c r="C36" s="48" t="s">
        <v>453</v>
      </c>
      <c r="D36" s="45">
        <v>7625</v>
      </c>
      <c r="E36" s="45">
        <v>11</v>
      </c>
      <c r="F36" s="48">
        <v>1</v>
      </c>
      <c r="G36" s="48">
        <v>1</v>
      </c>
      <c r="H36" s="48">
        <v>12</v>
      </c>
      <c r="I36" s="48">
        <v>31</v>
      </c>
    </row>
    <row r="37" spans="1:9" x14ac:dyDescent="0.25">
      <c r="A37" s="49">
        <v>9999</v>
      </c>
      <c r="B37" s="49" t="s">
        <v>11</v>
      </c>
      <c r="C37" s="49" t="s">
        <v>454</v>
      </c>
      <c r="D37" s="50">
        <v>22996.177984664253</v>
      </c>
      <c r="E37" s="50">
        <v>13</v>
      </c>
      <c r="F37" s="49">
        <v>10</v>
      </c>
      <c r="G37" s="49">
        <v>1</v>
      </c>
      <c r="H37" s="49">
        <v>12</v>
      </c>
      <c r="I37" s="49">
        <v>31</v>
      </c>
    </row>
    <row r="38" spans="1:9" x14ac:dyDescent="0.25">
      <c r="A38" s="49">
        <v>9999</v>
      </c>
      <c r="B38" s="49" t="s">
        <v>11</v>
      </c>
      <c r="C38" s="49" t="s">
        <v>455</v>
      </c>
      <c r="D38" s="50">
        <v>22996.177984664253</v>
      </c>
      <c r="E38" s="50">
        <v>13</v>
      </c>
      <c r="F38" s="49">
        <v>1</v>
      </c>
      <c r="G38" s="49">
        <v>1</v>
      </c>
      <c r="H38" s="49">
        <v>9</v>
      </c>
      <c r="I38" s="49">
        <v>31</v>
      </c>
    </row>
    <row r="39" spans="1:9" x14ac:dyDescent="0.25">
      <c r="A39" s="49">
        <v>9999</v>
      </c>
      <c r="B39" s="49" t="s">
        <v>11</v>
      </c>
      <c r="C39" s="49" t="s">
        <v>456</v>
      </c>
      <c r="D39" s="50">
        <v>9942.6027975271663</v>
      </c>
      <c r="E39" s="50">
        <v>4</v>
      </c>
      <c r="F39" s="49">
        <v>1</v>
      </c>
      <c r="G39" s="49">
        <v>1</v>
      </c>
      <c r="H39" s="49">
        <v>12</v>
      </c>
      <c r="I39" s="49">
        <v>31</v>
      </c>
    </row>
    <row r="40" spans="1:9" x14ac:dyDescent="0.25">
      <c r="A40" s="48">
        <v>9999</v>
      </c>
      <c r="B40" s="48" t="s">
        <v>11</v>
      </c>
      <c r="C40" s="48" t="s">
        <v>462</v>
      </c>
      <c r="D40" s="45">
        <v>14</v>
      </c>
      <c r="E40" s="45">
        <v>27</v>
      </c>
      <c r="F40" s="48">
        <v>1</v>
      </c>
      <c r="G40" s="48">
        <v>1</v>
      </c>
      <c r="H40" s="48">
        <v>12</v>
      </c>
      <c r="I40" s="48">
        <v>31</v>
      </c>
    </row>
    <row r="41" spans="1:9" x14ac:dyDescent="0.25">
      <c r="A41" s="48">
        <v>9999</v>
      </c>
      <c r="B41" s="48" t="s">
        <v>11</v>
      </c>
      <c r="C41" s="48" t="s">
        <v>457</v>
      </c>
      <c r="D41" s="45">
        <v>0</v>
      </c>
      <c r="E41" s="45">
        <v>29</v>
      </c>
      <c r="F41" s="48">
        <v>1</v>
      </c>
      <c r="G41" s="48">
        <v>1</v>
      </c>
      <c r="H41" s="48">
        <v>12</v>
      </c>
      <c r="I41" s="48">
        <v>31</v>
      </c>
    </row>
    <row r="42" spans="1:9" x14ac:dyDescent="0.25">
      <c r="A42" s="49">
        <v>9999</v>
      </c>
      <c r="B42" s="49" t="s">
        <v>11</v>
      </c>
      <c r="C42" s="49" t="s">
        <v>464</v>
      </c>
      <c r="D42" s="50">
        <v>483.11672801212239</v>
      </c>
      <c r="E42" s="50">
        <v>40</v>
      </c>
      <c r="F42" s="49">
        <v>10</v>
      </c>
      <c r="G42" s="49">
        <v>1</v>
      </c>
      <c r="H42" s="49">
        <v>12</v>
      </c>
      <c r="I42" s="49">
        <v>31</v>
      </c>
    </row>
    <row r="43" spans="1:9" x14ac:dyDescent="0.25">
      <c r="A43" s="49">
        <v>9999</v>
      </c>
      <c r="B43" s="49" t="s">
        <v>11</v>
      </c>
      <c r="C43" s="49" t="s">
        <v>465</v>
      </c>
      <c r="D43" s="50">
        <v>483.11672801212239</v>
      </c>
      <c r="E43" s="50">
        <v>40</v>
      </c>
      <c r="F43" s="49">
        <v>1</v>
      </c>
      <c r="G43" s="49">
        <v>1</v>
      </c>
      <c r="H43" s="49">
        <v>9</v>
      </c>
      <c r="I43" s="49">
        <v>31</v>
      </c>
    </row>
    <row r="44" spans="1:9" x14ac:dyDescent="0.25">
      <c r="A44" s="48">
        <v>9999</v>
      </c>
      <c r="B44" s="48" t="s">
        <v>11</v>
      </c>
      <c r="C44" s="48" t="s">
        <v>225</v>
      </c>
      <c r="D44" s="45">
        <v>60899</v>
      </c>
      <c r="E44" s="45">
        <v>58</v>
      </c>
      <c r="F44" s="48">
        <v>1</v>
      </c>
      <c r="G44" s="48">
        <v>1</v>
      </c>
      <c r="H44" s="48">
        <v>12</v>
      </c>
      <c r="I44" s="48">
        <v>31</v>
      </c>
    </row>
    <row r="45" spans="1:9" x14ac:dyDescent="0.25">
      <c r="A45" s="48">
        <v>9999</v>
      </c>
      <c r="B45" s="48" t="s">
        <v>11</v>
      </c>
      <c r="C45" s="48" t="s">
        <v>227</v>
      </c>
      <c r="D45" s="45">
        <v>9317</v>
      </c>
      <c r="E45" s="45">
        <v>60</v>
      </c>
      <c r="F45" s="48">
        <v>10</v>
      </c>
      <c r="G45" s="48">
        <v>1</v>
      </c>
      <c r="H45" s="48">
        <v>12</v>
      </c>
      <c r="I45" s="48">
        <v>31</v>
      </c>
    </row>
    <row r="46" spans="1:9" x14ac:dyDescent="0.25">
      <c r="A46" s="48">
        <v>9999</v>
      </c>
      <c r="B46" s="48" t="s">
        <v>11</v>
      </c>
      <c r="C46" s="48" t="s">
        <v>233</v>
      </c>
      <c r="D46" s="45">
        <v>7</v>
      </c>
      <c r="E46" s="45">
        <v>66</v>
      </c>
      <c r="F46" s="48">
        <v>1</v>
      </c>
      <c r="G46" s="48">
        <v>1</v>
      </c>
      <c r="H46" s="48">
        <v>12</v>
      </c>
      <c r="I46" s="48">
        <v>31</v>
      </c>
    </row>
    <row r="47" spans="1:9" x14ac:dyDescent="0.25">
      <c r="A47" s="48">
        <v>9999</v>
      </c>
      <c r="B47" s="48" t="s">
        <v>11</v>
      </c>
      <c r="C47" s="48" t="s">
        <v>234</v>
      </c>
      <c r="D47" s="45">
        <v>239</v>
      </c>
      <c r="E47" s="45">
        <v>67</v>
      </c>
      <c r="F47" s="48">
        <v>1</v>
      </c>
      <c r="G47" s="48">
        <v>1</v>
      </c>
      <c r="H47" s="48">
        <v>12</v>
      </c>
      <c r="I47" s="48">
        <v>31</v>
      </c>
    </row>
    <row r="48" spans="1:9" x14ac:dyDescent="0.25">
      <c r="A48" s="48">
        <v>9999</v>
      </c>
      <c r="B48" s="48" t="s">
        <v>11</v>
      </c>
      <c r="C48" s="48" t="s">
        <v>463</v>
      </c>
      <c r="D48" s="45">
        <v>202</v>
      </c>
      <c r="E48" s="45">
        <v>74</v>
      </c>
      <c r="F48" s="48">
        <v>1</v>
      </c>
      <c r="G48" s="48">
        <v>1</v>
      </c>
      <c r="H48" s="48">
        <v>12</v>
      </c>
      <c r="I48" s="48">
        <v>31</v>
      </c>
    </row>
    <row r="49" spans="1:9" x14ac:dyDescent="0.25">
      <c r="A49" s="48">
        <v>9999</v>
      </c>
      <c r="B49" s="48" t="s">
        <v>11</v>
      </c>
      <c r="C49" s="48" t="s">
        <v>458</v>
      </c>
      <c r="D49" s="45">
        <f>SUM(D34:D48)-D38-D43</f>
        <v>124594.89751020355</v>
      </c>
      <c r="E49" s="45">
        <v>56347.102756696084</v>
      </c>
      <c r="F49" s="48" t="s">
        <v>459</v>
      </c>
      <c r="G49" s="48" t="s">
        <v>459</v>
      </c>
      <c r="H49" s="48" t="s">
        <v>459</v>
      </c>
      <c r="I49" s="48" t="s">
        <v>459</v>
      </c>
    </row>
    <row r="50" spans="1:9" x14ac:dyDescent="0.25">
      <c r="A50" s="48">
        <v>9999</v>
      </c>
      <c r="B50" s="48" t="s">
        <v>9</v>
      </c>
      <c r="C50" s="48" t="s">
        <v>451</v>
      </c>
      <c r="D50" s="45">
        <v>439</v>
      </c>
      <c r="E50" s="45">
        <v>3</v>
      </c>
      <c r="F50" s="48">
        <v>1</v>
      </c>
      <c r="G50" s="48">
        <v>1</v>
      </c>
      <c r="H50" s="48">
        <v>12</v>
      </c>
      <c r="I50" s="48">
        <v>31</v>
      </c>
    </row>
    <row r="51" spans="1:9" x14ac:dyDescent="0.25">
      <c r="A51" s="48">
        <v>9999</v>
      </c>
      <c r="B51" s="48" t="s">
        <v>9</v>
      </c>
      <c r="C51" s="48" t="s">
        <v>452</v>
      </c>
      <c r="D51" s="45">
        <v>5</v>
      </c>
      <c r="E51" s="45">
        <v>7</v>
      </c>
      <c r="F51" s="48">
        <v>1</v>
      </c>
      <c r="G51" s="48">
        <v>1</v>
      </c>
      <c r="H51" s="48">
        <v>12</v>
      </c>
      <c r="I51" s="48">
        <v>31</v>
      </c>
    </row>
    <row r="52" spans="1:9" x14ac:dyDescent="0.25">
      <c r="A52" s="48">
        <v>9999</v>
      </c>
      <c r="B52" s="48" t="s">
        <v>9</v>
      </c>
      <c r="C52" s="48" t="s">
        <v>453</v>
      </c>
      <c r="D52" s="45">
        <v>121</v>
      </c>
      <c r="E52" s="45">
        <v>11</v>
      </c>
      <c r="F52" s="48">
        <v>1</v>
      </c>
      <c r="G52" s="48">
        <v>1</v>
      </c>
      <c r="H52" s="48">
        <v>12</v>
      </c>
      <c r="I52" s="48">
        <v>31</v>
      </c>
    </row>
    <row r="53" spans="1:9" x14ac:dyDescent="0.25">
      <c r="A53" s="49">
        <v>9999</v>
      </c>
      <c r="B53" s="49" t="s">
        <v>9</v>
      </c>
      <c r="C53" s="49" t="s">
        <v>454</v>
      </c>
      <c r="D53" s="50">
        <v>6502.6325084214832</v>
      </c>
      <c r="E53" s="50">
        <v>13</v>
      </c>
      <c r="F53" s="49">
        <v>10</v>
      </c>
      <c r="G53" s="49">
        <v>1</v>
      </c>
      <c r="H53" s="49">
        <v>12</v>
      </c>
      <c r="I53" s="49">
        <v>31</v>
      </c>
    </row>
    <row r="54" spans="1:9" x14ac:dyDescent="0.25">
      <c r="A54" s="49">
        <v>9999</v>
      </c>
      <c r="B54" s="49" t="s">
        <v>9</v>
      </c>
      <c r="C54" s="49" t="s">
        <v>455</v>
      </c>
      <c r="D54" s="50">
        <v>6502.6325084214832</v>
      </c>
      <c r="E54" s="50">
        <v>13</v>
      </c>
      <c r="F54" s="49">
        <v>1</v>
      </c>
      <c r="G54" s="49">
        <v>1</v>
      </c>
      <c r="H54" s="49">
        <v>9</v>
      </c>
      <c r="I54" s="49">
        <v>31</v>
      </c>
    </row>
    <row r="55" spans="1:9" x14ac:dyDescent="0.25">
      <c r="A55" s="49">
        <v>9999</v>
      </c>
      <c r="B55" s="49" t="s">
        <v>9</v>
      </c>
      <c r="C55" s="49" t="s">
        <v>456</v>
      </c>
      <c r="D55" s="50">
        <v>560.41521755558256</v>
      </c>
      <c r="E55" s="50">
        <v>4</v>
      </c>
      <c r="F55" s="49">
        <v>1</v>
      </c>
      <c r="G55" s="49">
        <v>1</v>
      </c>
      <c r="H55" s="49">
        <v>12</v>
      </c>
      <c r="I55" s="49">
        <v>31</v>
      </c>
    </row>
    <row r="56" spans="1:9" x14ac:dyDescent="0.25">
      <c r="A56" s="48">
        <v>9999</v>
      </c>
      <c r="B56" s="48" t="s">
        <v>9</v>
      </c>
      <c r="C56" s="48" t="s">
        <v>462</v>
      </c>
      <c r="D56" s="45">
        <v>0</v>
      </c>
      <c r="E56" s="45">
        <v>27</v>
      </c>
      <c r="F56" s="48">
        <v>1</v>
      </c>
      <c r="G56" s="48">
        <v>1</v>
      </c>
      <c r="H56" s="48">
        <v>12</v>
      </c>
      <c r="I56" s="48">
        <v>31</v>
      </c>
    </row>
    <row r="57" spans="1:9" x14ac:dyDescent="0.25">
      <c r="A57" s="48">
        <v>9999</v>
      </c>
      <c r="B57" s="48" t="s">
        <v>9</v>
      </c>
      <c r="C57" s="48" t="s">
        <v>457</v>
      </c>
      <c r="D57" s="45">
        <v>0</v>
      </c>
      <c r="E57" s="45">
        <v>29</v>
      </c>
      <c r="F57" s="48">
        <v>1</v>
      </c>
      <c r="G57" s="48">
        <v>1</v>
      </c>
      <c r="H57" s="48">
        <v>12</v>
      </c>
      <c r="I57" s="48">
        <v>31</v>
      </c>
    </row>
    <row r="58" spans="1:9" x14ac:dyDescent="0.25">
      <c r="A58" s="49">
        <v>9999</v>
      </c>
      <c r="B58" s="49" t="s">
        <v>9</v>
      </c>
      <c r="C58" s="49" t="s">
        <v>464</v>
      </c>
      <c r="D58" s="50">
        <v>168.23520795989322</v>
      </c>
      <c r="E58" s="50">
        <v>40</v>
      </c>
      <c r="F58" s="49">
        <v>10</v>
      </c>
      <c r="G58" s="49">
        <v>1</v>
      </c>
      <c r="H58" s="49">
        <v>12</v>
      </c>
      <c r="I58" s="49">
        <v>31</v>
      </c>
    </row>
    <row r="59" spans="1:9" x14ac:dyDescent="0.25">
      <c r="A59" s="49">
        <v>9999</v>
      </c>
      <c r="B59" s="49" t="s">
        <v>9</v>
      </c>
      <c r="C59" s="49" t="s">
        <v>465</v>
      </c>
      <c r="D59" s="50">
        <v>168.23520795989322</v>
      </c>
      <c r="E59" s="50">
        <v>40</v>
      </c>
      <c r="F59" s="49">
        <v>1</v>
      </c>
      <c r="G59" s="49">
        <v>1</v>
      </c>
      <c r="H59" s="49">
        <v>9</v>
      </c>
      <c r="I59" s="49">
        <v>31</v>
      </c>
    </row>
    <row r="60" spans="1:9" x14ac:dyDescent="0.25">
      <c r="A60" s="48">
        <v>9999</v>
      </c>
      <c r="B60" s="48" t="s">
        <v>9</v>
      </c>
      <c r="C60" s="48" t="s">
        <v>225</v>
      </c>
      <c r="D60" s="45">
        <v>3005</v>
      </c>
      <c r="E60" s="45">
        <v>58</v>
      </c>
      <c r="F60" s="48">
        <v>1</v>
      </c>
      <c r="G60" s="48">
        <v>1</v>
      </c>
      <c r="H60" s="48">
        <v>12</v>
      </c>
      <c r="I60" s="48">
        <v>31</v>
      </c>
    </row>
    <row r="61" spans="1:9" x14ac:dyDescent="0.25">
      <c r="A61" s="48">
        <v>9999</v>
      </c>
      <c r="B61" s="48" t="s">
        <v>9</v>
      </c>
      <c r="C61" s="48" t="s">
        <v>227</v>
      </c>
      <c r="D61" s="45">
        <v>865</v>
      </c>
      <c r="E61" s="45">
        <v>60</v>
      </c>
      <c r="F61" s="48">
        <v>10</v>
      </c>
      <c r="G61" s="48">
        <v>1</v>
      </c>
      <c r="H61" s="48">
        <v>12</v>
      </c>
      <c r="I61" s="48">
        <v>31</v>
      </c>
    </row>
    <row r="62" spans="1:9" x14ac:dyDescent="0.25">
      <c r="A62" s="48">
        <v>9999</v>
      </c>
      <c r="B62" s="48" t="s">
        <v>9</v>
      </c>
      <c r="C62" s="48" t="s">
        <v>233</v>
      </c>
      <c r="D62" s="45">
        <v>0</v>
      </c>
      <c r="E62" s="45">
        <v>66</v>
      </c>
      <c r="F62" s="48">
        <v>1</v>
      </c>
      <c r="G62" s="48">
        <v>1</v>
      </c>
      <c r="H62" s="48">
        <v>12</v>
      </c>
      <c r="I62" s="48">
        <v>31</v>
      </c>
    </row>
    <row r="63" spans="1:9" x14ac:dyDescent="0.25">
      <c r="A63" s="48">
        <v>9999</v>
      </c>
      <c r="B63" s="48" t="s">
        <v>9</v>
      </c>
      <c r="C63" s="48" t="s">
        <v>234</v>
      </c>
      <c r="D63" s="45">
        <v>16</v>
      </c>
      <c r="E63" s="45">
        <v>67</v>
      </c>
      <c r="F63" s="48">
        <v>1</v>
      </c>
      <c r="G63" s="48">
        <v>1</v>
      </c>
      <c r="H63" s="48">
        <v>12</v>
      </c>
      <c r="I63" s="48">
        <v>31</v>
      </c>
    </row>
    <row r="64" spans="1:9" x14ac:dyDescent="0.25">
      <c r="A64" s="48">
        <v>9999</v>
      </c>
      <c r="B64" s="48" t="s">
        <v>9</v>
      </c>
      <c r="C64" s="48" t="s">
        <v>463</v>
      </c>
      <c r="D64" s="45">
        <v>0</v>
      </c>
      <c r="E64" s="45">
        <v>74</v>
      </c>
      <c r="F64" s="48">
        <v>1</v>
      </c>
      <c r="G64" s="48">
        <v>1</v>
      </c>
      <c r="H64" s="48">
        <v>12</v>
      </c>
      <c r="I64" s="48">
        <v>31</v>
      </c>
    </row>
    <row r="65" spans="1:9" x14ac:dyDescent="0.25">
      <c r="A65" s="48">
        <v>9999</v>
      </c>
      <c r="B65" s="48" t="s">
        <v>9</v>
      </c>
      <c r="C65" s="48" t="s">
        <v>458</v>
      </c>
      <c r="D65" s="45">
        <f>SUM(D50:D64)-D54-D59</f>
        <v>11682.282933936956</v>
      </c>
      <c r="E65" s="45">
        <v>8301.0203146537551</v>
      </c>
      <c r="F65" s="48" t="s">
        <v>459</v>
      </c>
      <c r="G65" s="48" t="s">
        <v>459</v>
      </c>
      <c r="H65" s="48" t="s">
        <v>459</v>
      </c>
      <c r="I65" s="48" t="s">
        <v>459</v>
      </c>
    </row>
    <row r="66" spans="1:9" x14ac:dyDescent="0.25">
      <c r="A66" s="48">
        <v>9999</v>
      </c>
      <c r="B66" s="48" t="s">
        <v>7</v>
      </c>
      <c r="C66" s="48" t="s">
        <v>451</v>
      </c>
      <c r="D66" s="45">
        <v>636</v>
      </c>
      <c r="E66" s="45">
        <v>3</v>
      </c>
      <c r="F66" s="48">
        <v>1</v>
      </c>
      <c r="G66" s="48">
        <v>1</v>
      </c>
      <c r="H66" s="48">
        <v>12</v>
      </c>
      <c r="I66" s="48">
        <v>31</v>
      </c>
    </row>
    <row r="67" spans="1:9" x14ac:dyDescent="0.25">
      <c r="A67" s="48">
        <v>9999</v>
      </c>
      <c r="B67" s="48" t="s">
        <v>7</v>
      </c>
      <c r="C67" s="48" t="s">
        <v>452</v>
      </c>
      <c r="D67" s="45">
        <v>352</v>
      </c>
      <c r="E67" s="45">
        <v>7</v>
      </c>
      <c r="F67" s="48">
        <v>1</v>
      </c>
      <c r="G67" s="48">
        <v>1</v>
      </c>
      <c r="H67" s="48">
        <v>12</v>
      </c>
      <c r="I67" s="48">
        <v>31</v>
      </c>
    </row>
    <row r="68" spans="1:9" x14ac:dyDescent="0.25">
      <c r="A68" s="48">
        <v>9999</v>
      </c>
      <c r="B68" s="48" t="s">
        <v>7</v>
      </c>
      <c r="C68" s="48" t="s">
        <v>453</v>
      </c>
      <c r="D68" s="45">
        <v>201</v>
      </c>
      <c r="E68" s="45">
        <v>11</v>
      </c>
      <c r="F68" s="48">
        <v>1</v>
      </c>
      <c r="G68" s="48">
        <v>1</v>
      </c>
      <c r="H68" s="48">
        <v>12</v>
      </c>
      <c r="I68" s="48">
        <v>31</v>
      </c>
    </row>
    <row r="69" spans="1:9" x14ac:dyDescent="0.25">
      <c r="A69" s="49">
        <v>9999</v>
      </c>
      <c r="B69" s="49" t="s">
        <v>7</v>
      </c>
      <c r="C69" s="49" t="s">
        <v>454</v>
      </c>
      <c r="D69" s="50">
        <v>23861.21495886453</v>
      </c>
      <c r="E69" s="50">
        <v>13</v>
      </c>
      <c r="F69" s="49">
        <v>10</v>
      </c>
      <c r="G69" s="49">
        <v>1</v>
      </c>
      <c r="H69" s="49">
        <v>12</v>
      </c>
      <c r="I69" s="49">
        <v>31</v>
      </c>
    </row>
    <row r="70" spans="1:9" x14ac:dyDescent="0.25">
      <c r="A70" s="49">
        <v>9999</v>
      </c>
      <c r="B70" s="49" t="s">
        <v>7</v>
      </c>
      <c r="C70" s="49" t="s">
        <v>455</v>
      </c>
      <c r="D70" s="50">
        <v>23861.21495886453</v>
      </c>
      <c r="E70" s="50">
        <v>13</v>
      </c>
      <c r="F70" s="49">
        <v>1</v>
      </c>
      <c r="G70" s="49">
        <v>1</v>
      </c>
      <c r="H70" s="49">
        <v>9</v>
      </c>
      <c r="I70" s="49">
        <v>31</v>
      </c>
    </row>
    <row r="71" spans="1:9" x14ac:dyDescent="0.25">
      <c r="A71" s="49">
        <v>9999</v>
      </c>
      <c r="B71" s="49" t="s">
        <v>7</v>
      </c>
      <c r="C71" s="49" t="s">
        <v>456</v>
      </c>
      <c r="D71" s="50">
        <v>665.12094714871762</v>
      </c>
      <c r="E71" s="50">
        <v>4</v>
      </c>
      <c r="F71" s="49">
        <v>1</v>
      </c>
      <c r="G71" s="49">
        <v>1</v>
      </c>
      <c r="H71" s="49">
        <v>12</v>
      </c>
      <c r="I71" s="49">
        <v>31</v>
      </c>
    </row>
    <row r="72" spans="1:9" x14ac:dyDescent="0.25">
      <c r="A72" s="48">
        <v>9999</v>
      </c>
      <c r="B72" s="48" t="s">
        <v>7</v>
      </c>
      <c r="C72" s="48" t="s">
        <v>462</v>
      </c>
      <c r="D72" s="45">
        <v>0</v>
      </c>
      <c r="E72" s="45">
        <v>27</v>
      </c>
      <c r="F72" s="48">
        <v>1</v>
      </c>
      <c r="G72" s="48">
        <v>1</v>
      </c>
      <c r="H72" s="48">
        <v>12</v>
      </c>
      <c r="I72" s="48">
        <v>31</v>
      </c>
    </row>
    <row r="73" spans="1:9" x14ac:dyDescent="0.25">
      <c r="A73" s="48">
        <v>9999</v>
      </c>
      <c r="B73" s="48" t="s">
        <v>7</v>
      </c>
      <c r="C73" s="48" t="s">
        <v>457</v>
      </c>
      <c r="D73" s="45">
        <v>0</v>
      </c>
      <c r="E73" s="45">
        <v>29</v>
      </c>
      <c r="F73" s="48">
        <v>1</v>
      </c>
      <c r="G73" s="48">
        <v>1</v>
      </c>
      <c r="H73" s="48">
        <v>12</v>
      </c>
      <c r="I73" s="48">
        <v>31</v>
      </c>
    </row>
    <row r="74" spans="1:9" x14ac:dyDescent="0.25">
      <c r="A74" s="49">
        <v>9999</v>
      </c>
      <c r="B74" s="49" t="s">
        <v>7</v>
      </c>
      <c r="C74" s="49" t="s">
        <v>464</v>
      </c>
      <c r="D74" s="50">
        <v>271.77083395043968</v>
      </c>
      <c r="E74" s="50">
        <v>40</v>
      </c>
      <c r="F74" s="49">
        <v>10</v>
      </c>
      <c r="G74" s="49">
        <v>1</v>
      </c>
      <c r="H74" s="49">
        <v>12</v>
      </c>
      <c r="I74" s="49">
        <v>31</v>
      </c>
    </row>
    <row r="75" spans="1:9" x14ac:dyDescent="0.25">
      <c r="A75" s="49">
        <v>9999</v>
      </c>
      <c r="B75" s="49" t="s">
        <v>7</v>
      </c>
      <c r="C75" s="49" t="s">
        <v>465</v>
      </c>
      <c r="D75" s="50">
        <v>271.77083395043968</v>
      </c>
      <c r="E75" s="50">
        <v>40</v>
      </c>
      <c r="F75" s="49">
        <v>1</v>
      </c>
      <c r="G75" s="49">
        <v>1</v>
      </c>
      <c r="H75" s="49">
        <v>9</v>
      </c>
      <c r="I75" s="49">
        <v>31</v>
      </c>
    </row>
    <row r="76" spans="1:9" x14ac:dyDescent="0.25">
      <c r="A76" s="48">
        <v>9999</v>
      </c>
      <c r="B76" s="48" t="s">
        <v>7</v>
      </c>
      <c r="C76" s="48" t="s">
        <v>225</v>
      </c>
      <c r="D76" s="45">
        <v>18436</v>
      </c>
      <c r="E76" s="45">
        <v>58</v>
      </c>
      <c r="F76" s="48">
        <v>1</v>
      </c>
      <c r="G76" s="48">
        <v>1</v>
      </c>
      <c r="H76" s="48">
        <v>12</v>
      </c>
      <c r="I76" s="48">
        <v>31</v>
      </c>
    </row>
    <row r="77" spans="1:9" x14ac:dyDescent="0.25">
      <c r="A77" s="48">
        <v>9999</v>
      </c>
      <c r="B77" s="48" t="s">
        <v>7</v>
      </c>
      <c r="C77" s="48" t="s">
        <v>227</v>
      </c>
      <c r="D77" s="45">
        <v>1413</v>
      </c>
      <c r="E77" s="45">
        <v>60</v>
      </c>
      <c r="F77" s="48">
        <v>10</v>
      </c>
      <c r="G77" s="48">
        <v>1</v>
      </c>
      <c r="H77" s="48">
        <v>12</v>
      </c>
      <c r="I77" s="48">
        <v>31</v>
      </c>
    </row>
    <row r="78" spans="1:9" x14ac:dyDescent="0.25">
      <c r="A78" s="48">
        <v>9999</v>
      </c>
      <c r="B78" s="48" t="s">
        <v>7</v>
      </c>
      <c r="C78" s="48" t="s">
        <v>233</v>
      </c>
      <c r="D78" s="45">
        <v>0</v>
      </c>
      <c r="E78" s="45">
        <v>66</v>
      </c>
      <c r="F78" s="48">
        <v>1</v>
      </c>
      <c r="G78" s="48">
        <v>1</v>
      </c>
      <c r="H78" s="48">
        <v>12</v>
      </c>
      <c r="I78" s="48">
        <v>31</v>
      </c>
    </row>
    <row r="79" spans="1:9" x14ac:dyDescent="0.25">
      <c r="A79" s="48">
        <v>9999</v>
      </c>
      <c r="B79" s="48" t="s">
        <v>7</v>
      </c>
      <c r="C79" s="48" t="s">
        <v>234</v>
      </c>
      <c r="D79" s="45">
        <v>126</v>
      </c>
      <c r="E79" s="45">
        <v>67</v>
      </c>
      <c r="F79" s="48">
        <v>1</v>
      </c>
      <c r="G79" s="48">
        <v>1</v>
      </c>
      <c r="H79" s="48">
        <v>12</v>
      </c>
      <c r="I79" s="48">
        <v>31</v>
      </c>
    </row>
    <row r="80" spans="1:9" x14ac:dyDescent="0.25">
      <c r="A80" s="48">
        <v>9999</v>
      </c>
      <c r="B80" s="48" t="s">
        <v>7</v>
      </c>
      <c r="C80" s="48" t="s">
        <v>463</v>
      </c>
      <c r="D80" s="45">
        <v>4</v>
      </c>
      <c r="E80" s="45">
        <v>74</v>
      </c>
      <c r="F80" s="48">
        <v>1</v>
      </c>
      <c r="G80" s="48">
        <v>1</v>
      </c>
      <c r="H80" s="48">
        <v>12</v>
      </c>
      <c r="I80" s="48">
        <v>31</v>
      </c>
    </row>
    <row r="81" spans="1:9" x14ac:dyDescent="0.25">
      <c r="A81" s="48">
        <v>9999</v>
      </c>
      <c r="B81" s="48" t="s">
        <v>7</v>
      </c>
      <c r="C81" s="48" t="s">
        <v>458</v>
      </c>
      <c r="D81" s="45">
        <f>SUM(D66:D80)-D70-D75</f>
        <v>45966.106739963689</v>
      </c>
      <c r="E81" s="45">
        <v>41855.564916219402</v>
      </c>
      <c r="F81" s="48" t="s">
        <v>459</v>
      </c>
      <c r="G81" s="48" t="s">
        <v>459</v>
      </c>
      <c r="H81" s="48" t="s">
        <v>459</v>
      </c>
      <c r="I81" s="48" t="s">
        <v>459</v>
      </c>
    </row>
    <row r="82" spans="1:9" x14ac:dyDescent="0.25">
      <c r="A82" s="48">
        <v>9999</v>
      </c>
      <c r="B82" s="48" t="s">
        <v>2</v>
      </c>
      <c r="C82" s="48" t="s">
        <v>451</v>
      </c>
      <c r="D82" s="45">
        <v>1677</v>
      </c>
      <c r="E82" s="45">
        <v>3</v>
      </c>
      <c r="F82" s="48">
        <v>1</v>
      </c>
      <c r="G82" s="48">
        <v>1</v>
      </c>
      <c r="H82" s="48">
        <v>12</v>
      </c>
      <c r="I82" s="48">
        <v>31</v>
      </c>
    </row>
    <row r="83" spans="1:9" x14ac:dyDescent="0.25">
      <c r="A83" s="48">
        <v>9999</v>
      </c>
      <c r="B83" s="48" t="s">
        <v>2</v>
      </c>
      <c r="C83" s="48" t="s">
        <v>452</v>
      </c>
      <c r="D83" s="45">
        <v>2576</v>
      </c>
      <c r="E83" s="45">
        <v>7</v>
      </c>
      <c r="F83" s="48">
        <v>1</v>
      </c>
      <c r="G83" s="48">
        <v>1</v>
      </c>
      <c r="H83" s="48">
        <v>12</v>
      </c>
      <c r="I83" s="48">
        <v>31</v>
      </c>
    </row>
    <row r="84" spans="1:9" x14ac:dyDescent="0.25">
      <c r="A84" s="48">
        <v>9999</v>
      </c>
      <c r="B84" s="48" t="s">
        <v>2</v>
      </c>
      <c r="C84" s="48" t="s">
        <v>453</v>
      </c>
      <c r="D84" s="45">
        <v>482</v>
      </c>
      <c r="E84" s="45">
        <v>11</v>
      </c>
      <c r="F84" s="48">
        <v>1</v>
      </c>
      <c r="G84" s="48">
        <v>1</v>
      </c>
      <c r="H84" s="48">
        <v>12</v>
      </c>
      <c r="I84" s="48">
        <v>31</v>
      </c>
    </row>
    <row r="85" spans="1:9" x14ac:dyDescent="0.25">
      <c r="A85" s="49">
        <v>9999</v>
      </c>
      <c r="B85" s="49" t="s">
        <v>2</v>
      </c>
      <c r="C85" s="49" t="s">
        <v>454</v>
      </c>
      <c r="D85" s="50">
        <v>2766.5834532774898</v>
      </c>
      <c r="E85" s="50">
        <v>13</v>
      </c>
      <c r="F85" s="49">
        <v>10</v>
      </c>
      <c r="G85" s="49">
        <v>1</v>
      </c>
      <c r="H85" s="49">
        <v>12</v>
      </c>
      <c r="I85" s="49">
        <v>31</v>
      </c>
    </row>
    <row r="86" spans="1:9" x14ac:dyDescent="0.25">
      <c r="A86" s="49">
        <v>9999</v>
      </c>
      <c r="B86" s="49" t="s">
        <v>2</v>
      </c>
      <c r="C86" s="49" t="s">
        <v>455</v>
      </c>
      <c r="D86" s="50">
        <v>2766.5834532774898</v>
      </c>
      <c r="E86" s="50">
        <v>13</v>
      </c>
      <c r="F86" s="49">
        <v>1</v>
      </c>
      <c r="G86" s="49">
        <v>1</v>
      </c>
      <c r="H86" s="49">
        <v>9</v>
      </c>
      <c r="I86" s="49">
        <v>31</v>
      </c>
    </row>
    <row r="87" spans="1:9" x14ac:dyDescent="0.25">
      <c r="A87" s="49">
        <v>9999</v>
      </c>
      <c r="B87" s="49" t="s">
        <v>2</v>
      </c>
      <c r="C87" s="49" t="s">
        <v>456</v>
      </c>
      <c r="D87" s="50">
        <v>57551.427151851196</v>
      </c>
      <c r="E87" s="50">
        <v>4</v>
      </c>
      <c r="F87" s="49">
        <v>1</v>
      </c>
      <c r="G87" s="49">
        <v>1</v>
      </c>
      <c r="H87" s="49">
        <v>12</v>
      </c>
      <c r="I87" s="49">
        <v>31</v>
      </c>
    </row>
    <row r="88" spans="1:9" x14ac:dyDescent="0.25">
      <c r="A88" s="48">
        <v>9999</v>
      </c>
      <c r="B88" s="48" t="s">
        <v>2</v>
      </c>
      <c r="C88" s="48" t="s">
        <v>462</v>
      </c>
      <c r="D88" s="45">
        <v>0</v>
      </c>
      <c r="E88" s="45">
        <v>27</v>
      </c>
      <c r="F88" s="48">
        <v>1</v>
      </c>
      <c r="G88" s="48">
        <v>1</v>
      </c>
      <c r="H88" s="48">
        <v>12</v>
      </c>
      <c r="I88" s="48">
        <v>31</v>
      </c>
    </row>
    <row r="89" spans="1:9" x14ac:dyDescent="0.25">
      <c r="A89" s="48">
        <v>9999</v>
      </c>
      <c r="B89" s="48" t="s">
        <v>2</v>
      </c>
      <c r="C89" s="48" t="s">
        <v>457</v>
      </c>
      <c r="D89" s="45">
        <v>0</v>
      </c>
      <c r="E89" s="45">
        <v>29</v>
      </c>
      <c r="F89" s="48">
        <v>1</v>
      </c>
      <c r="G89" s="48">
        <v>1</v>
      </c>
      <c r="H89" s="48">
        <v>12</v>
      </c>
      <c r="I89" s="48">
        <v>31</v>
      </c>
    </row>
    <row r="90" spans="1:9" x14ac:dyDescent="0.25">
      <c r="A90" s="49">
        <v>9999</v>
      </c>
      <c r="B90" s="49" t="s">
        <v>2</v>
      </c>
      <c r="C90" s="49" t="s">
        <v>464</v>
      </c>
      <c r="D90" s="50">
        <v>0</v>
      </c>
      <c r="E90" s="50">
        <v>40</v>
      </c>
      <c r="F90" s="49">
        <v>10</v>
      </c>
      <c r="G90" s="49">
        <v>1</v>
      </c>
      <c r="H90" s="49">
        <v>12</v>
      </c>
      <c r="I90" s="49">
        <v>31</v>
      </c>
    </row>
    <row r="91" spans="1:9" x14ac:dyDescent="0.25">
      <c r="A91" s="49">
        <v>9999</v>
      </c>
      <c r="B91" s="49" t="s">
        <v>2</v>
      </c>
      <c r="C91" s="49" t="s">
        <v>465</v>
      </c>
      <c r="D91" s="50">
        <v>0</v>
      </c>
      <c r="E91" s="50">
        <v>40</v>
      </c>
      <c r="F91" s="49">
        <v>1</v>
      </c>
      <c r="G91" s="49">
        <v>1</v>
      </c>
      <c r="H91" s="49">
        <v>9</v>
      </c>
      <c r="I91" s="49">
        <v>31</v>
      </c>
    </row>
    <row r="92" spans="1:9" x14ac:dyDescent="0.25">
      <c r="A92" s="48">
        <v>9999</v>
      </c>
      <c r="B92" s="48" t="s">
        <v>2</v>
      </c>
      <c r="C92" s="48" t="s">
        <v>225</v>
      </c>
      <c r="D92" s="45">
        <v>12646</v>
      </c>
      <c r="E92" s="45">
        <v>58</v>
      </c>
      <c r="F92" s="48">
        <v>1</v>
      </c>
      <c r="G92" s="48">
        <v>1</v>
      </c>
      <c r="H92" s="48">
        <v>12</v>
      </c>
      <c r="I92" s="48">
        <v>31</v>
      </c>
    </row>
    <row r="93" spans="1:9" x14ac:dyDescent="0.25">
      <c r="A93" s="48">
        <v>9999</v>
      </c>
      <c r="B93" s="48" t="s">
        <v>2</v>
      </c>
      <c r="C93" s="48" t="s">
        <v>227</v>
      </c>
      <c r="D93" s="45">
        <v>7352</v>
      </c>
      <c r="E93" s="45">
        <v>60</v>
      </c>
      <c r="F93" s="48">
        <v>10</v>
      </c>
      <c r="G93" s="48">
        <v>1</v>
      </c>
      <c r="H93" s="48">
        <v>12</v>
      </c>
      <c r="I93" s="48">
        <v>31</v>
      </c>
    </row>
    <row r="94" spans="1:9" x14ac:dyDescent="0.25">
      <c r="A94" s="48">
        <v>9999</v>
      </c>
      <c r="B94" s="48" t="s">
        <v>2</v>
      </c>
      <c r="C94" s="48" t="s">
        <v>233</v>
      </c>
      <c r="D94" s="45">
        <v>25</v>
      </c>
      <c r="E94" s="45">
        <v>66</v>
      </c>
      <c r="F94" s="48">
        <v>1</v>
      </c>
      <c r="G94" s="48">
        <v>1</v>
      </c>
      <c r="H94" s="48">
        <v>12</v>
      </c>
      <c r="I94" s="48">
        <v>31</v>
      </c>
    </row>
    <row r="95" spans="1:9" x14ac:dyDescent="0.25">
      <c r="A95" s="48">
        <v>9999</v>
      </c>
      <c r="B95" s="48" t="s">
        <v>2</v>
      </c>
      <c r="C95" s="48" t="s">
        <v>234</v>
      </c>
      <c r="D95" s="45">
        <v>2898</v>
      </c>
      <c r="E95" s="45">
        <v>67</v>
      </c>
      <c r="F95" s="48">
        <v>1</v>
      </c>
      <c r="G95" s="48">
        <v>1</v>
      </c>
      <c r="H95" s="48">
        <v>12</v>
      </c>
      <c r="I95" s="48">
        <v>31</v>
      </c>
    </row>
    <row r="96" spans="1:9" x14ac:dyDescent="0.25">
      <c r="A96" s="48">
        <v>9999</v>
      </c>
      <c r="B96" s="48" t="s">
        <v>2</v>
      </c>
      <c r="C96" s="48" t="s">
        <v>463</v>
      </c>
      <c r="D96" s="45">
        <v>0</v>
      </c>
      <c r="E96" s="45">
        <v>74</v>
      </c>
      <c r="F96" s="48">
        <v>1</v>
      </c>
      <c r="G96" s="48">
        <v>1</v>
      </c>
      <c r="H96" s="48">
        <v>12</v>
      </c>
      <c r="I96" s="48">
        <v>31</v>
      </c>
    </row>
    <row r="97" spans="1:9" x14ac:dyDescent="0.25">
      <c r="A97" s="48">
        <v>9999</v>
      </c>
      <c r="B97" s="48" t="s">
        <v>2</v>
      </c>
      <c r="C97" s="48" t="s">
        <v>458</v>
      </c>
      <c r="D97" s="45">
        <f>SUM(D82:D96)-D86-D91</f>
        <v>87974.010605128686</v>
      </c>
      <c r="E97" s="45">
        <v>72189.845310964127</v>
      </c>
      <c r="F97" s="48" t="s">
        <v>459</v>
      </c>
      <c r="G97" s="48" t="s">
        <v>459</v>
      </c>
      <c r="H97" s="48" t="s">
        <v>459</v>
      </c>
      <c r="I97" s="48" t="s">
        <v>459</v>
      </c>
    </row>
    <row r="98" spans="1:9" x14ac:dyDescent="0.25">
      <c r="A98" s="48">
        <v>9999</v>
      </c>
      <c r="B98" s="48" t="s">
        <v>5</v>
      </c>
      <c r="C98" s="48" t="s">
        <v>451</v>
      </c>
      <c r="D98" s="45">
        <v>348</v>
      </c>
      <c r="E98" s="45">
        <v>3</v>
      </c>
      <c r="F98" s="48">
        <v>1</v>
      </c>
      <c r="G98" s="48">
        <v>1</v>
      </c>
      <c r="H98" s="48">
        <v>12</v>
      </c>
      <c r="I98" s="48">
        <v>31</v>
      </c>
    </row>
    <row r="99" spans="1:9" x14ac:dyDescent="0.25">
      <c r="A99" s="48">
        <v>9999</v>
      </c>
      <c r="B99" s="48" t="s">
        <v>5</v>
      </c>
      <c r="C99" s="48" t="s">
        <v>452</v>
      </c>
      <c r="D99" s="45">
        <v>2</v>
      </c>
      <c r="E99" s="45">
        <v>7</v>
      </c>
      <c r="F99" s="48">
        <v>1</v>
      </c>
      <c r="G99" s="48">
        <v>1</v>
      </c>
      <c r="H99" s="48">
        <v>12</v>
      </c>
      <c r="I99" s="48">
        <v>31</v>
      </c>
    </row>
    <row r="100" spans="1:9" x14ac:dyDescent="0.25">
      <c r="A100" s="48">
        <v>9999</v>
      </c>
      <c r="B100" s="48" t="s">
        <v>5</v>
      </c>
      <c r="C100" s="48" t="s">
        <v>453</v>
      </c>
      <c r="D100" s="45">
        <v>146</v>
      </c>
      <c r="E100" s="45">
        <v>11</v>
      </c>
      <c r="F100" s="48">
        <v>1</v>
      </c>
      <c r="G100" s="48">
        <v>1</v>
      </c>
      <c r="H100" s="48">
        <v>12</v>
      </c>
      <c r="I100" s="48">
        <v>31</v>
      </c>
    </row>
    <row r="101" spans="1:9" x14ac:dyDescent="0.25">
      <c r="A101" s="49">
        <v>9999</v>
      </c>
      <c r="B101" s="49" t="s">
        <v>5</v>
      </c>
      <c r="C101" s="49" t="s">
        <v>454</v>
      </c>
      <c r="D101" s="50">
        <v>4797.0066694546167</v>
      </c>
      <c r="E101" s="50">
        <v>13</v>
      </c>
      <c r="F101" s="49">
        <v>10</v>
      </c>
      <c r="G101" s="49">
        <v>1</v>
      </c>
      <c r="H101" s="49">
        <v>12</v>
      </c>
      <c r="I101" s="49">
        <v>31</v>
      </c>
    </row>
    <row r="102" spans="1:9" x14ac:dyDescent="0.25">
      <c r="A102" s="49">
        <v>9999</v>
      </c>
      <c r="B102" s="49" t="s">
        <v>5</v>
      </c>
      <c r="C102" s="49" t="s">
        <v>455</v>
      </c>
      <c r="D102" s="50">
        <v>4797.0066694546167</v>
      </c>
      <c r="E102" s="50">
        <v>13</v>
      </c>
      <c r="F102" s="49">
        <v>1</v>
      </c>
      <c r="G102" s="49">
        <v>1</v>
      </c>
      <c r="H102" s="49">
        <v>9</v>
      </c>
      <c r="I102" s="49">
        <v>31</v>
      </c>
    </row>
    <row r="103" spans="1:9" x14ac:dyDescent="0.25">
      <c r="A103" s="49">
        <v>9999</v>
      </c>
      <c r="B103" s="49" t="s">
        <v>5</v>
      </c>
      <c r="C103" s="49" t="s">
        <v>456</v>
      </c>
      <c r="D103" s="50">
        <v>8765.5553855208327</v>
      </c>
      <c r="E103" s="50">
        <v>4</v>
      </c>
      <c r="F103" s="49">
        <v>1</v>
      </c>
      <c r="G103" s="49">
        <v>1</v>
      </c>
      <c r="H103" s="49">
        <v>12</v>
      </c>
      <c r="I103" s="49">
        <v>31</v>
      </c>
    </row>
    <row r="104" spans="1:9" x14ac:dyDescent="0.25">
      <c r="A104" s="48">
        <v>9999</v>
      </c>
      <c r="B104" s="48" t="s">
        <v>5</v>
      </c>
      <c r="C104" s="48" t="s">
        <v>462</v>
      </c>
      <c r="D104" s="45">
        <v>0</v>
      </c>
      <c r="E104" s="45">
        <v>27</v>
      </c>
      <c r="F104" s="48">
        <v>1</v>
      </c>
      <c r="G104" s="48">
        <v>1</v>
      </c>
      <c r="H104" s="48">
        <v>12</v>
      </c>
      <c r="I104" s="48">
        <v>31</v>
      </c>
    </row>
    <row r="105" spans="1:9" x14ac:dyDescent="0.25">
      <c r="A105" s="48">
        <v>9999</v>
      </c>
      <c r="B105" s="48" t="s">
        <v>5</v>
      </c>
      <c r="C105" s="48" t="s">
        <v>457</v>
      </c>
      <c r="D105" s="45">
        <v>0</v>
      </c>
      <c r="E105" s="45">
        <v>29</v>
      </c>
      <c r="F105" s="48">
        <v>1</v>
      </c>
      <c r="G105" s="48">
        <v>1</v>
      </c>
      <c r="H105" s="48">
        <v>12</v>
      </c>
      <c r="I105" s="48">
        <v>31</v>
      </c>
    </row>
    <row r="106" spans="1:9" x14ac:dyDescent="0.25">
      <c r="A106" s="49">
        <v>9999</v>
      </c>
      <c r="B106" s="49" t="s">
        <v>5</v>
      </c>
      <c r="C106" s="49" t="s">
        <v>464</v>
      </c>
      <c r="D106" s="50">
        <v>0.7098815003443526</v>
      </c>
      <c r="E106" s="50">
        <v>40</v>
      </c>
      <c r="F106" s="49">
        <v>10</v>
      </c>
      <c r="G106" s="49">
        <v>1</v>
      </c>
      <c r="H106" s="49">
        <v>12</v>
      </c>
      <c r="I106" s="49">
        <v>31</v>
      </c>
    </row>
    <row r="107" spans="1:9" x14ac:dyDescent="0.25">
      <c r="A107" s="49">
        <v>9999</v>
      </c>
      <c r="B107" s="49" t="s">
        <v>5</v>
      </c>
      <c r="C107" s="49" t="s">
        <v>465</v>
      </c>
      <c r="D107" s="50">
        <v>0.7098815003443526</v>
      </c>
      <c r="E107" s="50">
        <v>40</v>
      </c>
      <c r="F107" s="49">
        <v>1</v>
      </c>
      <c r="G107" s="49">
        <v>1</v>
      </c>
      <c r="H107" s="49">
        <v>9</v>
      </c>
      <c r="I107" s="49">
        <v>31</v>
      </c>
    </row>
    <row r="108" spans="1:9" x14ac:dyDescent="0.25">
      <c r="A108" s="48">
        <v>9999</v>
      </c>
      <c r="B108" s="48" t="s">
        <v>5</v>
      </c>
      <c r="C108" s="48" t="s">
        <v>225</v>
      </c>
      <c r="D108" s="45">
        <v>38986</v>
      </c>
      <c r="E108" s="45">
        <v>58</v>
      </c>
      <c r="F108" s="48">
        <v>1</v>
      </c>
      <c r="G108" s="48">
        <v>1</v>
      </c>
      <c r="H108" s="48">
        <v>12</v>
      </c>
      <c r="I108" s="48">
        <v>31</v>
      </c>
    </row>
    <row r="109" spans="1:9" x14ac:dyDescent="0.25">
      <c r="A109" s="48">
        <v>9999</v>
      </c>
      <c r="B109" s="48" t="s">
        <v>5</v>
      </c>
      <c r="C109" s="48" t="s">
        <v>227</v>
      </c>
      <c r="D109" s="45">
        <v>3904</v>
      </c>
      <c r="E109" s="45">
        <v>60</v>
      </c>
      <c r="F109" s="48">
        <v>1</v>
      </c>
      <c r="G109" s="48">
        <v>1</v>
      </c>
      <c r="H109" s="48">
        <v>12</v>
      </c>
      <c r="I109" s="48">
        <v>31</v>
      </c>
    </row>
    <row r="110" spans="1:9" x14ac:dyDescent="0.25">
      <c r="A110" s="48">
        <v>9999</v>
      </c>
      <c r="B110" s="48" t="s">
        <v>5</v>
      </c>
      <c r="C110" s="48" t="s">
        <v>233</v>
      </c>
      <c r="D110" s="45">
        <v>0</v>
      </c>
      <c r="E110" s="45">
        <v>66</v>
      </c>
      <c r="F110" s="48">
        <v>1</v>
      </c>
      <c r="G110" s="48">
        <v>1</v>
      </c>
      <c r="H110" s="48">
        <v>9</v>
      </c>
      <c r="I110" s="48">
        <v>31</v>
      </c>
    </row>
    <row r="111" spans="1:9" x14ac:dyDescent="0.25">
      <c r="A111" s="48">
        <v>9999</v>
      </c>
      <c r="B111" s="48" t="s">
        <v>5</v>
      </c>
      <c r="C111" s="48" t="s">
        <v>234</v>
      </c>
      <c r="D111" s="45">
        <v>5624</v>
      </c>
      <c r="E111" s="45">
        <v>67</v>
      </c>
      <c r="F111" s="48">
        <v>1</v>
      </c>
      <c r="G111" s="48">
        <v>1</v>
      </c>
      <c r="H111" s="48">
        <v>12</v>
      </c>
      <c r="I111" s="48">
        <v>31</v>
      </c>
    </row>
    <row r="112" spans="1:9" x14ac:dyDescent="0.25">
      <c r="A112" s="48">
        <v>9999</v>
      </c>
      <c r="B112" s="48" t="s">
        <v>5</v>
      </c>
      <c r="C112" s="48" t="s">
        <v>463</v>
      </c>
      <c r="D112" s="45">
        <v>0</v>
      </c>
      <c r="E112" s="45">
        <v>74</v>
      </c>
      <c r="F112" s="48">
        <v>1</v>
      </c>
      <c r="G112" s="48">
        <v>1</v>
      </c>
      <c r="H112" s="48">
        <v>12</v>
      </c>
      <c r="I112" s="48">
        <v>31</v>
      </c>
    </row>
    <row r="113" spans="1:9" x14ac:dyDescent="0.25">
      <c r="A113" s="48">
        <v>9999</v>
      </c>
      <c r="B113" s="48" t="s">
        <v>5</v>
      </c>
      <c r="C113" s="48" t="s">
        <v>458</v>
      </c>
      <c r="D113" s="45">
        <f>SUM(D98:D112)-D102-D107</f>
        <v>62573.271936475801</v>
      </c>
      <c r="E113" s="45">
        <v>31632.806698103042</v>
      </c>
      <c r="F113" s="48" t="s">
        <v>459</v>
      </c>
      <c r="G113" s="48" t="s">
        <v>459</v>
      </c>
      <c r="H113" s="48" t="s">
        <v>459</v>
      </c>
      <c r="I113" s="48" t="s">
        <v>459</v>
      </c>
    </row>
    <row r="114" spans="1:9" x14ac:dyDescent="0.25">
      <c r="A114" s="48">
        <v>9999</v>
      </c>
      <c r="B114" s="48" t="s">
        <v>1</v>
      </c>
      <c r="C114" s="48" t="s">
        <v>451</v>
      </c>
      <c r="D114" s="45">
        <v>785</v>
      </c>
      <c r="E114" s="45">
        <v>3</v>
      </c>
      <c r="F114" s="48">
        <v>1</v>
      </c>
      <c r="G114" s="48">
        <v>1</v>
      </c>
      <c r="H114" s="48">
        <v>12</v>
      </c>
      <c r="I114" s="48">
        <v>31</v>
      </c>
    </row>
    <row r="115" spans="1:9" x14ac:dyDescent="0.25">
      <c r="A115" s="48">
        <v>9999</v>
      </c>
      <c r="B115" s="48" t="s">
        <v>1</v>
      </c>
      <c r="C115" s="48" t="s">
        <v>452</v>
      </c>
      <c r="D115" s="45">
        <v>16214</v>
      </c>
      <c r="E115" s="45">
        <v>7</v>
      </c>
      <c r="F115" s="48">
        <v>1</v>
      </c>
      <c r="G115" s="48">
        <v>1</v>
      </c>
      <c r="H115" s="48">
        <v>12</v>
      </c>
      <c r="I115" s="48">
        <v>31</v>
      </c>
    </row>
    <row r="116" spans="1:9" x14ac:dyDescent="0.25">
      <c r="A116" s="48">
        <v>9999</v>
      </c>
      <c r="B116" s="48" t="s">
        <v>1</v>
      </c>
      <c r="C116" s="48" t="s">
        <v>453</v>
      </c>
      <c r="D116" s="45">
        <v>756</v>
      </c>
      <c r="E116" s="45">
        <v>11</v>
      </c>
      <c r="F116" s="48">
        <v>1</v>
      </c>
      <c r="G116" s="48">
        <v>1</v>
      </c>
      <c r="H116" s="48">
        <v>12</v>
      </c>
      <c r="I116" s="48">
        <v>31</v>
      </c>
    </row>
    <row r="117" spans="1:9" x14ac:dyDescent="0.25">
      <c r="A117" s="49">
        <v>9999</v>
      </c>
      <c r="B117" s="49" t="s">
        <v>1</v>
      </c>
      <c r="C117" s="49" t="s">
        <v>454</v>
      </c>
      <c r="D117" s="50">
        <v>15158.445944238938</v>
      </c>
      <c r="E117" s="50">
        <v>13</v>
      </c>
      <c r="F117" s="49">
        <v>10</v>
      </c>
      <c r="G117" s="49">
        <v>1</v>
      </c>
      <c r="H117" s="49">
        <v>12</v>
      </c>
      <c r="I117" s="49">
        <v>31</v>
      </c>
    </row>
    <row r="118" spans="1:9" x14ac:dyDescent="0.25">
      <c r="A118" s="49">
        <v>9999</v>
      </c>
      <c r="B118" s="49" t="s">
        <v>1</v>
      </c>
      <c r="C118" s="49" t="s">
        <v>455</v>
      </c>
      <c r="D118" s="50">
        <v>15158.445944238938</v>
      </c>
      <c r="E118" s="50">
        <v>13</v>
      </c>
      <c r="F118" s="49">
        <v>1</v>
      </c>
      <c r="G118" s="49">
        <v>1</v>
      </c>
      <c r="H118" s="49">
        <v>9</v>
      </c>
      <c r="I118" s="49">
        <v>31</v>
      </c>
    </row>
    <row r="119" spans="1:9" x14ac:dyDescent="0.25">
      <c r="A119" s="49">
        <v>9999</v>
      </c>
      <c r="B119" s="49" t="s">
        <v>1</v>
      </c>
      <c r="C119" s="49" t="s">
        <v>456</v>
      </c>
      <c r="D119" s="50">
        <v>69438.353956175488</v>
      </c>
      <c r="E119" s="50">
        <v>4</v>
      </c>
      <c r="F119" s="49">
        <v>1</v>
      </c>
      <c r="G119" s="49">
        <v>1</v>
      </c>
      <c r="H119" s="49">
        <v>12</v>
      </c>
      <c r="I119" s="49">
        <v>31</v>
      </c>
    </row>
    <row r="120" spans="1:9" x14ac:dyDescent="0.25">
      <c r="A120" s="48">
        <v>9999</v>
      </c>
      <c r="B120" s="48" t="s">
        <v>1</v>
      </c>
      <c r="C120" s="48" t="s">
        <v>462</v>
      </c>
      <c r="D120" s="45">
        <v>0</v>
      </c>
      <c r="E120" s="45">
        <v>27</v>
      </c>
      <c r="F120" s="48">
        <v>1</v>
      </c>
      <c r="G120" s="48">
        <v>1</v>
      </c>
      <c r="H120" s="48">
        <v>12</v>
      </c>
      <c r="I120" s="48">
        <v>31</v>
      </c>
    </row>
    <row r="121" spans="1:9" x14ac:dyDescent="0.25">
      <c r="A121" s="48">
        <v>9999</v>
      </c>
      <c r="B121" s="48" t="s">
        <v>1</v>
      </c>
      <c r="C121" s="48" t="s">
        <v>457</v>
      </c>
      <c r="D121" s="45">
        <v>0</v>
      </c>
      <c r="E121" s="45">
        <v>29</v>
      </c>
      <c r="F121" s="48">
        <v>1</v>
      </c>
      <c r="G121" s="48">
        <v>1</v>
      </c>
      <c r="H121" s="48">
        <v>12</v>
      </c>
      <c r="I121" s="48">
        <v>31</v>
      </c>
    </row>
    <row r="122" spans="1:9" x14ac:dyDescent="0.25">
      <c r="A122" s="49">
        <v>9999</v>
      </c>
      <c r="B122" s="49" t="s">
        <v>1</v>
      </c>
      <c r="C122" s="49" t="s">
        <v>464</v>
      </c>
      <c r="D122" s="50">
        <v>0</v>
      </c>
      <c r="E122" s="50">
        <v>40</v>
      </c>
      <c r="F122" s="49">
        <v>10</v>
      </c>
      <c r="G122" s="49">
        <v>1</v>
      </c>
      <c r="H122" s="49">
        <v>12</v>
      </c>
      <c r="I122" s="49">
        <v>31</v>
      </c>
    </row>
    <row r="123" spans="1:9" x14ac:dyDescent="0.25">
      <c r="A123" s="49">
        <v>9999</v>
      </c>
      <c r="B123" s="49" t="s">
        <v>1</v>
      </c>
      <c r="C123" s="49" t="s">
        <v>465</v>
      </c>
      <c r="D123" s="50">
        <v>0</v>
      </c>
      <c r="E123" s="50">
        <v>40</v>
      </c>
      <c r="F123" s="49">
        <v>1</v>
      </c>
      <c r="G123" s="49">
        <v>1</v>
      </c>
      <c r="H123" s="49">
        <v>9</v>
      </c>
      <c r="I123" s="49">
        <v>31</v>
      </c>
    </row>
    <row r="124" spans="1:9" x14ac:dyDescent="0.25">
      <c r="A124" s="48">
        <v>9999</v>
      </c>
      <c r="B124" s="48" t="s">
        <v>1</v>
      </c>
      <c r="C124" s="48" t="s">
        <v>225</v>
      </c>
      <c r="D124" s="45">
        <v>51927</v>
      </c>
      <c r="E124" s="45">
        <v>58</v>
      </c>
      <c r="F124" s="48">
        <v>1</v>
      </c>
      <c r="G124" s="48">
        <v>1</v>
      </c>
      <c r="H124" s="48">
        <v>12</v>
      </c>
      <c r="I124" s="48">
        <v>31</v>
      </c>
    </row>
    <row r="125" spans="1:9" x14ac:dyDescent="0.25">
      <c r="A125" s="48">
        <v>9999</v>
      </c>
      <c r="B125" s="48" t="s">
        <v>1</v>
      </c>
      <c r="C125" s="48" t="s">
        <v>227</v>
      </c>
      <c r="D125" s="45">
        <v>24141</v>
      </c>
      <c r="E125" s="45">
        <v>60</v>
      </c>
      <c r="F125" s="48">
        <v>1</v>
      </c>
      <c r="G125" s="48">
        <v>1</v>
      </c>
      <c r="H125" s="48">
        <v>12</v>
      </c>
      <c r="I125" s="48">
        <v>31</v>
      </c>
    </row>
    <row r="126" spans="1:9" x14ac:dyDescent="0.25">
      <c r="A126" s="48">
        <v>9999</v>
      </c>
      <c r="B126" s="48" t="s">
        <v>1</v>
      </c>
      <c r="C126" s="48" t="s">
        <v>233</v>
      </c>
      <c r="D126" s="45">
        <v>5</v>
      </c>
      <c r="E126" s="45">
        <v>66</v>
      </c>
      <c r="F126" s="48">
        <v>1</v>
      </c>
      <c r="G126" s="48">
        <v>1</v>
      </c>
      <c r="H126" s="48">
        <v>9</v>
      </c>
      <c r="I126" s="48">
        <v>31</v>
      </c>
    </row>
    <row r="127" spans="1:9" x14ac:dyDescent="0.25">
      <c r="A127" s="48">
        <v>9999</v>
      </c>
      <c r="B127" s="48" t="s">
        <v>1</v>
      </c>
      <c r="C127" s="48" t="s">
        <v>234</v>
      </c>
      <c r="D127" s="45">
        <v>0</v>
      </c>
      <c r="E127" s="45">
        <v>67</v>
      </c>
      <c r="F127" s="48">
        <v>1</v>
      </c>
      <c r="G127" s="48">
        <v>1</v>
      </c>
      <c r="H127" s="48">
        <v>12</v>
      </c>
      <c r="I127" s="48">
        <v>31</v>
      </c>
    </row>
    <row r="128" spans="1:9" x14ac:dyDescent="0.25">
      <c r="A128" s="48">
        <v>9999</v>
      </c>
      <c r="B128" s="48" t="s">
        <v>1</v>
      </c>
      <c r="C128" s="48" t="s">
        <v>463</v>
      </c>
      <c r="D128" s="45">
        <v>0</v>
      </c>
      <c r="E128" s="45">
        <v>74</v>
      </c>
      <c r="F128" s="48">
        <v>1</v>
      </c>
      <c r="G128" s="48">
        <v>1</v>
      </c>
      <c r="H128" s="48">
        <v>12</v>
      </c>
      <c r="I128" s="48">
        <v>31</v>
      </c>
    </row>
    <row r="129" spans="1:9" x14ac:dyDescent="0.25">
      <c r="A129" s="48">
        <v>9999</v>
      </c>
      <c r="B129" s="48" t="s">
        <v>1</v>
      </c>
      <c r="C129" s="48" t="s">
        <v>458</v>
      </c>
      <c r="D129" s="45">
        <f>SUM(D114:D128)-D118-D123</f>
        <v>178424.79990041439</v>
      </c>
      <c r="E129" s="45">
        <v>121301.44260094546</v>
      </c>
      <c r="F129" s="48" t="s">
        <v>459</v>
      </c>
      <c r="G129" s="48" t="s">
        <v>459</v>
      </c>
      <c r="H129" s="48" t="s">
        <v>459</v>
      </c>
      <c r="I129" s="48" t="s">
        <v>459</v>
      </c>
    </row>
    <row r="130" spans="1:9" x14ac:dyDescent="0.25">
      <c r="A130" s="48">
        <v>9999</v>
      </c>
      <c r="B130" s="48" t="s">
        <v>3</v>
      </c>
      <c r="C130" s="48" t="s">
        <v>451</v>
      </c>
      <c r="D130" s="45">
        <v>1750</v>
      </c>
      <c r="E130" s="45">
        <v>3</v>
      </c>
      <c r="F130" s="48">
        <v>1</v>
      </c>
      <c r="G130" s="48">
        <v>1</v>
      </c>
      <c r="H130" s="48">
        <v>12</v>
      </c>
      <c r="I130" s="48">
        <v>31</v>
      </c>
    </row>
    <row r="131" spans="1:9" x14ac:dyDescent="0.25">
      <c r="A131" s="48">
        <v>9999</v>
      </c>
      <c r="B131" s="48" t="s">
        <v>3</v>
      </c>
      <c r="C131" s="48" t="s">
        <v>452</v>
      </c>
      <c r="D131" s="45">
        <v>802</v>
      </c>
      <c r="E131" s="45">
        <v>7</v>
      </c>
      <c r="F131" s="48">
        <v>1</v>
      </c>
      <c r="G131" s="48">
        <v>1</v>
      </c>
      <c r="H131" s="48">
        <v>12</v>
      </c>
      <c r="I131" s="48">
        <v>31</v>
      </c>
    </row>
    <row r="132" spans="1:9" x14ac:dyDescent="0.25">
      <c r="A132" s="48">
        <v>9999</v>
      </c>
      <c r="B132" s="48" t="s">
        <v>3</v>
      </c>
      <c r="C132" s="48" t="s">
        <v>453</v>
      </c>
      <c r="D132" s="45">
        <v>1844</v>
      </c>
      <c r="E132" s="45">
        <v>11</v>
      </c>
      <c r="F132" s="48">
        <v>1</v>
      </c>
      <c r="G132" s="48">
        <v>1</v>
      </c>
      <c r="H132" s="48">
        <v>12</v>
      </c>
      <c r="I132" s="48">
        <v>31</v>
      </c>
    </row>
    <row r="133" spans="1:9" x14ac:dyDescent="0.25">
      <c r="A133" s="49">
        <v>9999</v>
      </c>
      <c r="B133" s="49" t="s">
        <v>3</v>
      </c>
      <c r="C133" s="49" t="s">
        <v>454</v>
      </c>
      <c r="D133" s="50">
        <v>2328.3243650935628</v>
      </c>
      <c r="E133" s="50">
        <v>13</v>
      </c>
      <c r="F133" s="49">
        <v>10</v>
      </c>
      <c r="G133" s="49">
        <v>1</v>
      </c>
      <c r="H133" s="49">
        <v>12</v>
      </c>
      <c r="I133" s="49">
        <v>31</v>
      </c>
    </row>
    <row r="134" spans="1:9" x14ac:dyDescent="0.25">
      <c r="A134" s="49">
        <v>9999</v>
      </c>
      <c r="B134" s="49" t="s">
        <v>3</v>
      </c>
      <c r="C134" s="49" t="s">
        <v>455</v>
      </c>
      <c r="D134" s="50">
        <v>2328.3243650935628</v>
      </c>
      <c r="E134" s="50">
        <v>13</v>
      </c>
      <c r="F134" s="49">
        <v>1</v>
      </c>
      <c r="G134" s="49">
        <v>1</v>
      </c>
      <c r="H134" s="49">
        <v>9</v>
      </c>
      <c r="I134" s="49">
        <v>31</v>
      </c>
    </row>
    <row r="135" spans="1:9" x14ac:dyDescent="0.25">
      <c r="A135" s="49">
        <v>9999</v>
      </c>
      <c r="B135" s="49" t="s">
        <v>3</v>
      </c>
      <c r="C135" s="49" t="s">
        <v>456</v>
      </c>
      <c r="D135" s="50">
        <v>53226.991844127559</v>
      </c>
      <c r="E135" s="50">
        <v>4</v>
      </c>
      <c r="F135" s="49">
        <v>1</v>
      </c>
      <c r="G135" s="49">
        <v>1</v>
      </c>
      <c r="H135" s="49">
        <v>12</v>
      </c>
      <c r="I135" s="49">
        <v>31</v>
      </c>
    </row>
    <row r="136" spans="1:9" x14ac:dyDescent="0.25">
      <c r="A136" s="48">
        <v>9999</v>
      </c>
      <c r="B136" s="48" t="s">
        <v>3</v>
      </c>
      <c r="C136" s="48" t="s">
        <v>462</v>
      </c>
      <c r="D136" s="45">
        <v>0</v>
      </c>
      <c r="E136" s="45">
        <v>27</v>
      </c>
      <c r="F136" s="48">
        <v>1</v>
      </c>
      <c r="G136" s="48">
        <v>1</v>
      </c>
      <c r="H136" s="48">
        <v>12</v>
      </c>
      <c r="I136" s="48">
        <v>31</v>
      </c>
    </row>
    <row r="137" spans="1:9" x14ac:dyDescent="0.25">
      <c r="A137" s="48">
        <v>9999</v>
      </c>
      <c r="B137" s="48" t="s">
        <v>3</v>
      </c>
      <c r="C137" s="48" t="s">
        <v>457</v>
      </c>
      <c r="D137" s="45">
        <v>0</v>
      </c>
      <c r="E137" s="45">
        <v>29</v>
      </c>
      <c r="F137" s="48">
        <v>1</v>
      </c>
      <c r="G137" s="48">
        <v>1</v>
      </c>
      <c r="H137" s="48">
        <v>12</v>
      </c>
      <c r="I137" s="48">
        <v>31</v>
      </c>
    </row>
    <row r="138" spans="1:9" x14ac:dyDescent="0.25">
      <c r="A138" s="49">
        <v>9999</v>
      </c>
      <c r="B138" s="49" t="s">
        <v>3</v>
      </c>
      <c r="C138" s="49" t="s">
        <v>464</v>
      </c>
      <c r="D138" s="50">
        <v>0</v>
      </c>
      <c r="E138" s="50">
        <v>40</v>
      </c>
      <c r="F138" s="49">
        <v>10</v>
      </c>
      <c r="G138" s="49">
        <v>1</v>
      </c>
      <c r="H138" s="49">
        <v>12</v>
      </c>
      <c r="I138" s="49">
        <v>31</v>
      </c>
    </row>
    <row r="139" spans="1:9" x14ac:dyDescent="0.25">
      <c r="A139" s="49">
        <v>9999</v>
      </c>
      <c r="B139" s="49" t="s">
        <v>3</v>
      </c>
      <c r="C139" s="49" t="s">
        <v>465</v>
      </c>
      <c r="D139" s="50">
        <v>0</v>
      </c>
      <c r="E139" s="50">
        <v>40</v>
      </c>
      <c r="F139" s="49">
        <v>1</v>
      </c>
      <c r="G139" s="49">
        <v>1</v>
      </c>
      <c r="H139" s="49">
        <v>9</v>
      </c>
      <c r="I139" s="49">
        <v>31</v>
      </c>
    </row>
    <row r="140" spans="1:9" x14ac:dyDescent="0.25">
      <c r="A140" s="48">
        <v>9999</v>
      </c>
      <c r="B140" s="48" t="s">
        <v>3</v>
      </c>
      <c r="C140" s="48" t="s">
        <v>225</v>
      </c>
      <c r="D140" s="45">
        <v>8339</v>
      </c>
      <c r="E140" s="45">
        <v>58</v>
      </c>
      <c r="F140" s="48">
        <v>1</v>
      </c>
      <c r="G140" s="48">
        <v>1</v>
      </c>
      <c r="H140" s="48">
        <v>12</v>
      </c>
      <c r="I140" s="48">
        <v>31</v>
      </c>
    </row>
    <row r="141" spans="1:9" x14ac:dyDescent="0.25">
      <c r="A141" s="48">
        <v>9999</v>
      </c>
      <c r="B141" s="48" t="s">
        <v>3</v>
      </c>
      <c r="C141" s="48" t="s">
        <v>227</v>
      </c>
      <c r="D141" s="45">
        <v>6404</v>
      </c>
      <c r="E141" s="45">
        <v>60</v>
      </c>
      <c r="F141" s="48">
        <v>1</v>
      </c>
      <c r="G141" s="48">
        <v>1</v>
      </c>
      <c r="H141" s="48">
        <v>12</v>
      </c>
      <c r="I141" s="48">
        <v>31</v>
      </c>
    </row>
    <row r="142" spans="1:9" x14ac:dyDescent="0.25">
      <c r="A142" s="48">
        <v>9999</v>
      </c>
      <c r="B142" s="48" t="s">
        <v>3</v>
      </c>
      <c r="C142" s="48" t="s">
        <v>233</v>
      </c>
      <c r="D142" s="45">
        <v>1</v>
      </c>
      <c r="E142" s="45">
        <v>66</v>
      </c>
      <c r="F142" s="48">
        <v>1</v>
      </c>
      <c r="G142" s="48">
        <v>1</v>
      </c>
      <c r="H142" s="48">
        <v>9</v>
      </c>
      <c r="I142" s="48">
        <v>31</v>
      </c>
    </row>
    <row r="143" spans="1:9" x14ac:dyDescent="0.25">
      <c r="A143" s="48">
        <v>9999</v>
      </c>
      <c r="B143" s="48" t="s">
        <v>3</v>
      </c>
      <c r="C143" s="48" t="s">
        <v>234</v>
      </c>
      <c r="D143" s="45">
        <v>0</v>
      </c>
      <c r="E143" s="45">
        <v>67</v>
      </c>
      <c r="F143" s="48">
        <v>1</v>
      </c>
      <c r="G143" s="48">
        <v>1</v>
      </c>
      <c r="H143" s="48">
        <v>12</v>
      </c>
      <c r="I143" s="48">
        <v>31</v>
      </c>
    </row>
    <row r="144" spans="1:9" x14ac:dyDescent="0.25">
      <c r="A144" s="48">
        <v>9999</v>
      </c>
      <c r="B144" s="48" t="s">
        <v>3</v>
      </c>
      <c r="C144" s="48" t="s">
        <v>463</v>
      </c>
      <c r="D144" s="45">
        <v>0</v>
      </c>
      <c r="E144" s="45">
        <v>74</v>
      </c>
      <c r="F144" s="48">
        <v>1</v>
      </c>
      <c r="G144" s="48">
        <v>1</v>
      </c>
      <c r="H144" s="48">
        <v>12</v>
      </c>
      <c r="I144" s="48">
        <v>31</v>
      </c>
    </row>
    <row r="145" spans="1:9" x14ac:dyDescent="0.25">
      <c r="A145" s="48">
        <v>9999</v>
      </c>
      <c r="B145" s="48" t="s">
        <v>3</v>
      </c>
      <c r="C145" s="48" t="s">
        <v>458</v>
      </c>
      <c r="D145" s="45">
        <f>SUM(D130:D144)-D134-D139</f>
        <v>74695.316209221128</v>
      </c>
      <c r="E145" s="45">
        <v>61841.700746734525</v>
      </c>
      <c r="F145" s="48" t="s">
        <v>459</v>
      </c>
      <c r="G145" s="48" t="s">
        <v>459</v>
      </c>
      <c r="H145" s="48" t="s">
        <v>459</v>
      </c>
      <c r="I145" s="48" t="s">
        <v>459</v>
      </c>
    </row>
    <row r="146" spans="1:9" x14ac:dyDescent="0.25">
      <c r="A146" s="48">
        <v>9999</v>
      </c>
      <c r="B146" s="48" t="s">
        <v>4</v>
      </c>
      <c r="C146" s="48" t="s">
        <v>451</v>
      </c>
      <c r="D146" s="45">
        <v>97</v>
      </c>
      <c r="E146" s="45">
        <v>3</v>
      </c>
      <c r="F146" s="48">
        <v>1</v>
      </c>
      <c r="G146" s="48">
        <v>1</v>
      </c>
      <c r="H146" s="48">
        <v>12</v>
      </c>
      <c r="I146" s="48">
        <v>31</v>
      </c>
    </row>
    <row r="147" spans="1:9" x14ac:dyDescent="0.25">
      <c r="A147" s="48">
        <v>9999</v>
      </c>
      <c r="B147" s="48" t="s">
        <v>4</v>
      </c>
      <c r="C147" s="48" t="s">
        <v>452</v>
      </c>
      <c r="D147" s="45">
        <v>1</v>
      </c>
      <c r="E147" s="45">
        <v>7</v>
      </c>
      <c r="F147" s="48">
        <v>1</v>
      </c>
      <c r="G147" s="48">
        <v>1</v>
      </c>
      <c r="H147" s="48">
        <v>12</v>
      </c>
      <c r="I147" s="48">
        <v>31</v>
      </c>
    </row>
    <row r="148" spans="1:9" x14ac:dyDescent="0.25">
      <c r="A148" s="48">
        <v>9999</v>
      </c>
      <c r="B148" s="48" t="s">
        <v>4</v>
      </c>
      <c r="C148" s="48" t="s">
        <v>453</v>
      </c>
      <c r="D148" s="45">
        <v>774</v>
      </c>
      <c r="E148" s="45">
        <v>11</v>
      </c>
      <c r="F148" s="48">
        <v>1</v>
      </c>
      <c r="G148" s="48">
        <v>1</v>
      </c>
      <c r="H148" s="48">
        <v>12</v>
      </c>
      <c r="I148" s="48">
        <v>31</v>
      </c>
    </row>
    <row r="149" spans="1:9" x14ac:dyDescent="0.25">
      <c r="A149" s="49">
        <v>9999</v>
      </c>
      <c r="B149" s="49" t="s">
        <v>4</v>
      </c>
      <c r="C149" s="49" t="s">
        <v>454</v>
      </c>
      <c r="D149" s="50">
        <v>1394.6938646470958</v>
      </c>
      <c r="E149" s="50">
        <v>13</v>
      </c>
      <c r="F149" s="49">
        <v>10</v>
      </c>
      <c r="G149" s="49">
        <v>1</v>
      </c>
      <c r="H149" s="49">
        <v>12</v>
      </c>
      <c r="I149" s="49">
        <v>31</v>
      </c>
    </row>
    <row r="150" spans="1:9" x14ac:dyDescent="0.25">
      <c r="A150" s="49">
        <v>9999</v>
      </c>
      <c r="B150" s="49" t="s">
        <v>4</v>
      </c>
      <c r="C150" s="49" t="s">
        <v>455</v>
      </c>
      <c r="D150" s="50">
        <v>1394.6938646470958</v>
      </c>
      <c r="E150" s="50">
        <v>13</v>
      </c>
      <c r="F150" s="49">
        <v>1</v>
      </c>
      <c r="G150" s="49">
        <v>1</v>
      </c>
      <c r="H150" s="49">
        <v>9</v>
      </c>
      <c r="I150" s="49">
        <v>31</v>
      </c>
    </row>
    <row r="151" spans="1:9" x14ac:dyDescent="0.25">
      <c r="A151" s="49">
        <v>9999</v>
      </c>
      <c r="B151" s="49" t="s">
        <v>4</v>
      </c>
      <c r="C151" s="49" t="s">
        <v>456</v>
      </c>
      <c r="D151" s="50">
        <v>13127.154946854309</v>
      </c>
      <c r="E151" s="50">
        <v>4</v>
      </c>
      <c r="F151" s="49">
        <v>1</v>
      </c>
      <c r="G151" s="49">
        <v>1</v>
      </c>
      <c r="H151" s="49">
        <v>12</v>
      </c>
      <c r="I151" s="49">
        <v>31</v>
      </c>
    </row>
    <row r="152" spans="1:9" x14ac:dyDescent="0.25">
      <c r="A152" s="48">
        <v>9999</v>
      </c>
      <c r="B152" s="48" t="s">
        <v>4</v>
      </c>
      <c r="C152" s="48" t="s">
        <v>462</v>
      </c>
      <c r="D152" s="45">
        <v>0</v>
      </c>
      <c r="E152" s="45">
        <v>27</v>
      </c>
      <c r="F152" s="48">
        <v>1</v>
      </c>
      <c r="G152" s="48">
        <v>1</v>
      </c>
      <c r="H152" s="48">
        <v>12</v>
      </c>
      <c r="I152" s="48">
        <v>31</v>
      </c>
    </row>
    <row r="153" spans="1:9" x14ac:dyDescent="0.25">
      <c r="A153" s="48">
        <v>9999</v>
      </c>
      <c r="B153" s="48" t="s">
        <v>4</v>
      </c>
      <c r="C153" s="48" t="s">
        <v>457</v>
      </c>
      <c r="D153" s="45">
        <v>0</v>
      </c>
      <c r="E153" s="45">
        <v>29</v>
      </c>
      <c r="F153" s="48">
        <v>1</v>
      </c>
      <c r="G153" s="48">
        <v>1</v>
      </c>
      <c r="H153" s="48">
        <v>12</v>
      </c>
      <c r="I153" s="48">
        <v>31</v>
      </c>
    </row>
    <row r="154" spans="1:9" x14ac:dyDescent="0.25">
      <c r="A154" s="49">
        <v>9999</v>
      </c>
      <c r="B154" s="49" t="s">
        <v>4</v>
      </c>
      <c r="C154" s="49" t="s">
        <v>464</v>
      </c>
      <c r="D154" s="50">
        <v>0</v>
      </c>
      <c r="E154" s="50">
        <v>40</v>
      </c>
      <c r="F154" s="49">
        <v>10</v>
      </c>
      <c r="G154" s="49">
        <v>1</v>
      </c>
      <c r="H154" s="49">
        <v>12</v>
      </c>
      <c r="I154" s="49">
        <v>31</v>
      </c>
    </row>
    <row r="155" spans="1:9" x14ac:dyDescent="0.25">
      <c r="A155" s="49">
        <v>9999</v>
      </c>
      <c r="B155" s="49" t="s">
        <v>4</v>
      </c>
      <c r="C155" s="49" t="s">
        <v>465</v>
      </c>
      <c r="D155" s="50">
        <v>0</v>
      </c>
      <c r="E155" s="50">
        <v>40</v>
      </c>
      <c r="F155" s="49">
        <v>1</v>
      </c>
      <c r="G155" s="49">
        <v>1</v>
      </c>
      <c r="H155" s="49">
        <v>9</v>
      </c>
      <c r="I155" s="49">
        <v>31</v>
      </c>
    </row>
    <row r="156" spans="1:9" x14ac:dyDescent="0.25">
      <c r="A156" s="48">
        <v>9999</v>
      </c>
      <c r="B156" s="48" t="s">
        <v>4</v>
      </c>
      <c r="C156" s="48" t="s">
        <v>225</v>
      </c>
      <c r="D156" s="45">
        <v>4924</v>
      </c>
      <c r="E156" s="45">
        <v>58</v>
      </c>
      <c r="F156" s="48">
        <v>1</v>
      </c>
      <c r="G156" s="48">
        <v>1</v>
      </c>
      <c r="H156" s="48">
        <v>12</v>
      </c>
      <c r="I156" s="48">
        <v>31</v>
      </c>
    </row>
    <row r="157" spans="1:9" x14ac:dyDescent="0.25">
      <c r="A157" s="48">
        <v>9999</v>
      </c>
      <c r="B157" s="48" t="s">
        <v>4</v>
      </c>
      <c r="C157" s="48" t="s">
        <v>227</v>
      </c>
      <c r="D157" s="45">
        <v>2751</v>
      </c>
      <c r="E157" s="45">
        <v>60</v>
      </c>
      <c r="F157" s="48">
        <v>1</v>
      </c>
      <c r="G157" s="48">
        <v>1</v>
      </c>
      <c r="H157" s="48">
        <v>12</v>
      </c>
      <c r="I157" s="48">
        <v>31</v>
      </c>
    </row>
    <row r="158" spans="1:9" x14ac:dyDescent="0.25">
      <c r="A158" s="48">
        <v>9999</v>
      </c>
      <c r="B158" s="48" t="s">
        <v>4</v>
      </c>
      <c r="C158" s="48" t="s">
        <v>233</v>
      </c>
      <c r="D158" s="45">
        <v>0</v>
      </c>
      <c r="E158" s="45">
        <v>66</v>
      </c>
      <c r="F158" s="48">
        <v>1</v>
      </c>
      <c r="G158" s="48">
        <v>1</v>
      </c>
      <c r="H158" s="48">
        <v>9</v>
      </c>
      <c r="I158" s="48">
        <v>31</v>
      </c>
    </row>
    <row r="159" spans="1:9" x14ac:dyDescent="0.25">
      <c r="A159" s="48">
        <v>9999</v>
      </c>
      <c r="B159" s="48" t="s">
        <v>4</v>
      </c>
      <c r="C159" s="48" t="s">
        <v>234</v>
      </c>
      <c r="D159" s="45">
        <v>13</v>
      </c>
      <c r="E159" s="45">
        <v>67</v>
      </c>
      <c r="F159" s="48">
        <v>1</v>
      </c>
      <c r="G159" s="48">
        <v>1</v>
      </c>
      <c r="H159" s="48">
        <v>12</v>
      </c>
      <c r="I159" s="48">
        <v>31</v>
      </c>
    </row>
    <row r="160" spans="1:9" x14ac:dyDescent="0.25">
      <c r="A160" s="48">
        <v>9999</v>
      </c>
      <c r="B160" s="48" t="s">
        <v>4</v>
      </c>
      <c r="C160" s="48" t="s">
        <v>463</v>
      </c>
      <c r="D160" s="45">
        <v>0</v>
      </c>
      <c r="E160" s="45">
        <v>74</v>
      </c>
      <c r="F160" s="48">
        <v>1</v>
      </c>
      <c r="G160" s="48">
        <v>1</v>
      </c>
      <c r="H160" s="48">
        <v>12</v>
      </c>
      <c r="I160" s="48">
        <v>31</v>
      </c>
    </row>
    <row r="161" spans="1:9" x14ac:dyDescent="0.25">
      <c r="A161" s="48">
        <v>9999</v>
      </c>
      <c r="B161" s="48" t="s">
        <v>4</v>
      </c>
      <c r="C161" s="48" t="s">
        <v>458</v>
      </c>
      <c r="D161" s="45">
        <f>SUM(D146:D160)-D150-D155</f>
        <v>23081.848811501404</v>
      </c>
      <c r="E161" s="45">
        <v>17421.694057770386</v>
      </c>
      <c r="F161" s="48" t="s">
        <v>459</v>
      </c>
      <c r="G161" s="48" t="s">
        <v>459</v>
      </c>
      <c r="H161" s="48" t="s">
        <v>459</v>
      </c>
      <c r="I161" s="48" t="s">
        <v>459</v>
      </c>
    </row>
    <row r="162" spans="1:9" x14ac:dyDescent="0.25">
      <c r="A162" s="48">
        <v>9999</v>
      </c>
      <c r="B162" s="48" t="s">
        <v>6</v>
      </c>
      <c r="C162" s="48" t="s">
        <v>451</v>
      </c>
      <c r="D162" s="45">
        <v>3</v>
      </c>
      <c r="E162" s="45">
        <v>3</v>
      </c>
      <c r="F162" s="48">
        <v>1</v>
      </c>
      <c r="G162" s="48">
        <v>1</v>
      </c>
      <c r="H162" s="48">
        <v>12</v>
      </c>
      <c r="I162" s="48">
        <v>31</v>
      </c>
    </row>
    <row r="163" spans="1:9" x14ac:dyDescent="0.25">
      <c r="A163" s="48">
        <v>9999</v>
      </c>
      <c r="B163" s="48" t="s">
        <v>6</v>
      </c>
      <c r="C163" s="48" t="s">
        <v>452</v>
      </c>
      <c r="D163" s="45">
        <v>0</v>
      </c>
      <c r="E163" s="45">
        <v>7</v>
      </c>
      <c r="F163" s="48">
        <v>1</v>
      </c>
      <c r="G163" s="48">
        <v>1</v>
      </c>
      <c r="H163" s="48">
        <v>12</v>
      </c>
      <c r="I163" s="48">
        <v>31</v>
      </c>
    </row>
    <row r="164" spans="1:9" x14ac:dyDescent="0.25">
      <c r="A164" s="48">
        <v>9999</v>
      </c>
      <c r="B164" s="48" t="s">
        <v>6</v>
      </c>
      <c r="C164" s="48" t="s">
        <v>453</v>
      </c>
      <c r="D164" s="45">
        <v>0</v>
      </c>
      <c r="E164" s="45">
        <v>11</v>
      </c>
      <c r="F164" s="48">
        <v>1</v>
      </c>
      <c r="G164" s="48">
        <v>1</v>
      </c>
      <c r="H164" s="48">
        <v>12</v>
      </c>
      <c r="I164" s="48">
        <v>31</v>
      </c>
    </row>
    <row r="165" spans="1:9" x14ac:dyDescent="0.25">
      <c r="A165" s="49">
        <v>9999</v>
      </c>
      <c r="B165" s="49" t="s">
        <v>6</v>
      </c>
      <c r="C165" s="49" t="s">
        <v>454</v>
      </c>
      <c r="D165" s="50">
        <v>1121.3632445279784</v>
      </c>
      <c r="E165" s="50">
        <v>13</v>
      </c>
      <c r="F165" s="49">
        <v>10</v>
      </c>
      <c r="G165" s="49">
        <v>1</v>
      </c>
      <c r="H165" s="49">
        <v>12</v>
      </c>
      <c r="I165" s="49">
        <v>31</v>
      </c>
    </row>
    <row r="166" spans="1:9" x14ac:dyDescent="0.25">
      <c r="A166" s="49">
        <v>9999</v>
      </c>
      <c r="B166" s="49" t="s">
        <v>6</v>
      </c>
      <c r="C166" s="49" t="s">
        <v>455</v>
      </c>
      <c r="D166" s="50">
        <v>1121.3632445279784</v>
      </c>
      <c r="E166" s="50">
        <v>13</v>
      </c>
      <c r="F166" s="49">
        <v>1</v>
      </c>
      <c r="G166" s="49">
        <v>1</v>
      </c>
      <c r="H166" s="49">
        <v>9</v>
      </c>
      <c r="I166" s="49">
        <v>31</v>
      </c>
    </row>
    <row r="167" spans="1:9" x14ac:dyDescent="0.25">
      <c r="A167" s="49">
        <v>9999</v>
      </c>
      <c r="B167" s="49" t="s">
        <v>6</v>
      </c>
      <c r="C167" s="49" t="s">
        <v>456</v>
      </c>
      <c r="D167" s="50">
        <v>39.895473755724858</v>
      </c>
      <c r="E167" s="50">
        <v>4</v>
      </c>
      <c r="F167" s="49">
        <v>1</v>
      </c>
      <c r="G167" s="49">
        <v>1</v>
      </c>
      <c r="H167" s="49">
        <v>12</v>
      </c>
      <c r="I167" s="49">
        <v>31</v>
      </c>
    </row>
    <row r="168" spans="1:9" x14ac:dyDescent="0.25">
      <c r="A168" s="48">
        <v>9999</v>
      </c>
      <c r="B168" s="48" t="s">
        <v>6</v>
      </c>
      <c r="C168" s="48" t="s">
        <v>462</v>
      </c>
      <c r="D168" s="45">
        <v>0</v>
      </c>
      <c r="E168" s="45">
        <v>27</v>
      </c>
      <c r="F168" s="48">
        <v>1</v>
      </c>
      <c r="G168" s="48">
        <v>1</v>
      </c>
      <c r="H168" s="48">
        <v>12</v>
      </c>
      <c r="I168" s="48">
        <v>31</v>
      </c>
    </row>
    <row r="169" spans="1:9" x14ac:dyDescent="0.25">
      <c r="A169" s="48">
        <v>9999</v>
      </c>
      <c r="B169" s="48" t="s">
        <v>6</v>
      </c>
      <c r="C169" s="48" t="s">
        <v>457</v>
      </c>
      <c r="D169" s="45">
        <v>0</v>
      </c>
      <c r="E169" s="45">
        <v>29</v>
      </c>
      <c r="F169" s="48">
        <v>1</v>
      </c>
      <c r="G169" s="48">
        <v>1</v>
      </c>
      <c r="H169" s="48">
        <v>12</v>
      </c>
      <c r="I169" s="48">
        <v>31</v>
      </c>
    </row>
    <row r="170" spans="1:9" x14ac:dyDescent="0.25">
      <c r="A170" s="49">
        <v>9999</v>
      </c>
      <c r="B170" s="49" t="s">
        <v>6</v>
      </c>
      <c r="C170" s="49" t="s">
        <v>464</v>
      </c>
      <c r="D170" s="50">
        <v>0.20282328581267217</v>
      </c>
      <c r="E170" s="50">
        <v>40</v>
      </c>
      <c r="F170" s="49">
        <v>10</v>
      </c>
      <c r="G170" s="49">
        <v>1</v>
      </c>
      <c r="H170" s="49">
        <v>12</v>
      </c>
      <c r="I170" s="49">
        <v>31</v>
      </c>
    </row>
    <row r="171" spans="1:9" x14ac:dyDescent="0.25">
      <c r="A171" s="49">
        <v>9999</v>
      </c>
      <c r="B171" s="49" t="s">
        <v>6</v>
      </c>
      <c r="C171" s="49" t="s">
        <v>465</v>
      </c>
      <c r="D171" s="50">
        <v>0.20282328581267217</v>
      </c>
      <c r="E171" s="50">
        <v>40</v>
      </c>
      <c r="F171" s="49">
        <v>1</v>
      </c>
      <c r="G171" s="49">
        <v>1</v>
      </c>
      <c r="H171" s="49">
        <v>9</v>
      </c>
      <c r="I171" s="49">
        <v>31</v>
      </c>
    </row>
    <row r="172" spans="1:9" x14ac:dyDescent="0.25">
      <c r="A172" s="48">
        <v>9999</v>
      </c>
      <c r="B172" s="48" t="s">
        <v>6</v>
      </c>
      <c r="C172" s="48" t="s">
        <v>225</v>
      </c>
      <c r="D172" s="45">
        <v>13571</v>
      </c>
      <c r="E172" s="45">
        <v>58</v>
      </c>
      <c r="F172" s="48">
        <v>1</v>
      </c>
      <c r="G172" s="48">
        <v>1</v>
      </c>
      <c r="H172" s="48">
        <v>12</v>
      </c>
      <c r="I172" s="48">
        <v>31</v>
      </c>
    </row>
    <row r="173" spans="1:9" x14ac:dyDescent="0.25">
      <c r="A173" s="48">
        <v>9999</v>
      </c>
      <c r="B173" s="48" t="s">
        <v>6</v>
      </c>
      <c r="C173" s="48" t="s">
        <v>227</v>
      </c>
      <c r="D173" s="45">
        <v>205</v>
      </c>
      <c r="E173" s="45">
        <v>60</v>
      </c>
      <c r="F173" s="48">
        <v>1</v>
      </c>
      <c r="G173" s="48">
        <v>1</v>
      </c>
      <c r="H173" s="48">
        <v>12</v>
      </c>
      <c r="I173" s="48">
        <v>31</v>
      </c>
    </row>
    <row r="174" spans="1:9" x14ac:dyDescent="0.25">
      <c r="A174" s="48">
        <v>9999</v>
      </c>
      <c r="B174" s="48" t="s">
        <v>6</v>
      </c>
      <c r="C174" s="48" t="s">
        <v>233</v>
      </c>
      <c r="D174" s="45">
        <v>0</v>
      </c>
      <c r="E174" s="45">
        <v>66</v>
      </c>
      <c r="F174" s="48">
        <v>1</v>
      </c>
      <c r="G174" s="48">
        <v>1</v>
      </c>
      <c r="H174" s="48">
        <v>9</v>
      </c>
      <c r="I174" s="48">
        <v>31</v>
      </c>
    </row>
    <row r="175" spans="1:9" x14ac:dyDescent="0.25">
      <c r="A175" s="48">
        <v>9999</v>
      </c>
      <c r="B175" s="48" t="s">
        <v>6</v>
      </c>
      <c r="C175" s="48" t="s">
        <v>234</v>
      </c>
      <c r="D175" s="45">
        <v>5</v>
      </c>
      <c r="E175" s="45">
        <v>67</v>
      </c>
      <c r="F175" s="48">
        <v>1</v>
      </c>
      <c r="G175" s="48">
        <v>1</v>
      </c>
      <c r="H175" s="48">
        <v>12</v>
      </c>
      <c r="I175" s="48">
        <v>31</v>
      </c>
    </row>
    <row r="176" spans="1:9" x14ac:dyDescent="0.25">
      <c r="A176" s="48">
        <v>9999</v>
      </c>
      <c r="B176" s="48" t="s">
        <v>6</v>
      </c>
      <c r="C176" s="48" t="s">
        <v>463</v>
      </c>
      <c r="D176" s="45">
        <v>0</v>
      </c>
      <c r="E176" s="45">
        <v>74</v>
      </c>
      <c r="F176" s="48">
        <v>1</v>
      </c>
      <c r="G176" s="48">
        <v>1</v>
      </c>
      <c r="H176" s="48">
        <v>12</v>
      </c>
      <c r="I176" s="48">
        <v>31</v>
      </c>
    </row>
    <row r="177" spans="1:9" x14ac:dyDescent="0.25">
      <c r="A177" s="48">
        <v>9999</v>
      </c>
      <c r="B177" s="48" t="s">
        <v>6</v>
      </c>
      <c r="C177" s="48" t="s">
        <v>458</v>
      </c>
      <c r="D177" s="45">
        <f>SUM(D162:D176)-D166-D171</f>
        <v>14945.461541569517</v>
      </c>
      <c r="E177" s="45">
        <v>4872.8487899234251</v>
      </c>
      <c r="F177" s="48" t="s">
        <v>459</v>
      </c>
      <c r="G177" s="48" t="s">
        <v>459</v>
      </c>
      <c r="H177" s="48" t="s">
        <v>459</v>
      </c>
      <c r="I177" s="48"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2"/>
  <sheetViews>
    <sheetView zoomScale="85" zoomScaleNormal="85" workbookViewId="0">
      <pane xSplit="1" ySplit="1" topLeftCell="B2" activePane="bottomRight" state="frozen"/>
      <selection pane="topRight" activeCell="B1" sqref="B1"/>
      <selection pane="bottomLeft" activeCell="A2" sqref="A2"/>
      <selection pane="bottomRight" activeCell="C4" sqref="C4"/>
    </sheetView>
  </sheetViews>
  <sheetFormatPr defaultRowHeight="15" x14ac:dyDescent="0.25"/>
  <cols>
    <col min="1" max="1" width="17.7109375" customWidth="1"/>
    <col min="2" max="2" width="40.42578125" customWidth="1"/>
    <col min="3" max="5" width="12.7109375" customWidth="1"/>
    <col min="6" max="6" width="11.42578125" customWidth="1"/>
    <col min="7" max="7" width="14.140625" customWidth="1"/>
    <col min="8" max="8" width="12.7109375" customWidth="1"/>
    <col min="9" max="9" width="12" customWidth="1"/>
    <col min="10" max="10" width="11.28515625" customWidth="1"/>
    <col min="11" max="11" width="13.140625" customWidth="1"/>
    <col min="12" max="12" width="10.28515625" customWidth="1"/>
    <col min="13" max="13" width="10" customWidth="1"/>
    <col min="14" max="14" width="15.28515625" customWidth="1"/>
    <col min="15" max="15" width="10.42578125" customWidth="1"/>
  </cols>
  <sheetData>
    <row r="1" spans="1:15" ht="90" x14ac:dyDescent="0.25">
      <c r="A1" s="4" t="s">
        <v>39</v>
      </c>
      <c r="B1" s="11" t="s">
        <v>62</v>
      </c>
      <c r="C1" s="4" t="s">
        <v>63</v>
      </c>
      <c r="D1" s="3" t="s">
        <v>64</v>
      </c>
      <c r="E1" s="3" t="s">
        <v>65</v>
      </c>
      <c r="F1" s="3" t="s">
        <v>66</v>
      </c>
      <c r="G1" s="2" t="s">
        <v>67</v>
      </c>
      <c r="H1" s="2" t="s">
        <v>68</v>
      </c>
      <c r="I1" s="2" t="s">
        <v>69</v>
      </c>
      <c r="J1" s="2" t="s">
        <v>70</v>
      </c>
      <c r="K1" s="2" t="s">
        <v>71</v>
      </c>
      <c r="L1" s="2" t="s">
        <v>72</v>
      </c>
      <c r="M1" s="4" t="s">
        <v>60</v>
      </c>
      <c r="N1" s="4" t="s">
        <v>61</v>
      </c>
      <c r="O1" s="46" t="s">
        <v>466</v>
      </c>
    </row>
    <row r="2" spans="1:15" x14ac:dyDescent="0.25">
      <c r="A2" s="5" t="str">
        <f>HucMetMap!J2</f>
        <v>11120301TX</v>
      </c>
      <c r="B2" s="7" t="str">
        <f>"ET of "&amp;HucMetMap!B2&amp; " "&amp;HucMetMap!I2</f>
        <v>ET of Upper North Fork Red TX</v>
      </c>
      <c r="C2" s="12" t="str">
        <f>HucMetMap!D2</f>
        <v>TX5770</v>
      </c>
      <c r="D2" s="8">
        <f>HucMetMap!F2</f>
        <v>35.2361</v>
      </c>
      <c r="E2" s="8">
        <f>HucMetMap!G2</f>
        <v>-100.59220000000001</v>
      </c>
      <c r="F2" s="9">
        <f>HucMetMap!H2</f>
        <v>2632</v>
      </c>
      <c r="G2" s="5">
        <v>-999</v>
      </c>
      <c r="H2" s="8">
        <v>2.006964</v>
      </c>
      <c r="I2" s="5">
        <v>60</v>
      </c>
      <c r="J2" s="8" t="s">
        <v>417</v>
      </c>
      <c r="K2" s="44">
        <v>3</v>
      </c>
      <c r="L2" s="5">
        <v>50</v>
      </c>
      <c r="M2" s="5"/>
      <c r="N2" s="5" t="str">
        <f>HucMetMap!A2</f>
        <v>11120301</v>
      </c>
      <c r="O2" s="9">
        <v>30546.682011693309</v>
      </c>
    </row>
    <row r="3" spans="1:15" x14ac:dyDescent="0.25">
      <c r="A3" s="5" t="str">
        <f>HucMetMap!J3</f>
        <v>11120201TX</v>
      </c>
      <c r="B3" s="7" t="str">
        <f>"ET of "&amp;HucMetMap!B3&amp; " "&amp;HucMetMap!I3</f>
        <v>ET of Upper Salt Fork Red TX</v>
      </c>
      <c r="C3" s="12" t="str">
        <f>HucMetMap!D3</f>
        <v>TX1761</v>
      </c>
      <c r="D3" s="8">
        <f>HucMetMap!F3</f>
        <v>34.932499999999997</v>
      </c>
      <c r="E3" s="8">
        <f>HucMetMap!G3</f>
        <v>-100.8903</v>
      </c>
      <c r="F3" s="9">
        <f>HucMetMap!H3</f>
        <v>2700</v>
      </c>
      <c r="G3" s="5">
        <v>-999</v>
      </c>
      <c r="H3" s="8">
        <v>1.787304</v>
      </c>
      <c r="I3" s="5">
        <v>60</v>
      </c>
      <c r="J3" s="8" t="s">
        <v>460</v>
      </c>
      <c r="K3" s="44">
        <v>2</v>
      </c>
      <c r="L3" s="5">
        <v>50</v>
      </c>
      <c r="M3" s="5"/>
      <c r="N3" s="5" t="str">
        <f>HucMetMap!A3</f>
        <v>11120201</v>
      </c>
      <c r="O3" s="9">
        <v>47252.182904994515</v>
      </c>
    </row>
    <row r="4" spans="1:15" x14ac:dyDescent="0.25">
      <c r="A4" s="5" t="str">
        <f>HucMetMap!J4</f>
        <v>11120302TX</v>
      </c>
      <c r="B4" s="7" t="str">
        <f>"ET of "&amp;HucMetMap!B4&amp; " "&amp;HucMetMap!I4</f>
        <v>ET of Middle North Fork Red TX</v>
      </c>
      <c r="C4" s="12" t="str">
        <f>HucMetMap!D4</f>
        <v>OK2944</v>
      </c>
      <c r="D4" s="8">
        <f>HucMetMap!F4</f>
        <v>35.2164</v>
      </c>
      <c r="E4" s="8">
        <f>HucMetMap!G4</f>
        <v>-99.862799999999993</v>
      </c>
      <c r="F4" s="9">
        <f>HucMetMap!H4</f>
        <v>2060</v>
      </c>
      <c r="G4" s="5">
        <v>-999</v>
      </c>
      <c r="H4" s="8">
        <v>1.6397039999999998</v>
      </c>
      <c r="I4" s="5">
        <v>60</v>
      </c>
      <c r="J4" s="8" t="s">
        <v>461</v>
      </c>
      <c r="K4" s="44">
        <v>1</v>
      </c>
      <c r="L4" s="5">
        <v>50</v>
      </c>
      <c r="M4" s="5"/>
      <c r="N4" s="5" t="str">
        <f>HucMetMap!A4</f>
        <v>11120302</v>
      </c>
      <c r="O4" s="9">
        <v>56347.102756696077</v>
      </c>
    </row>
    <row r="5" spans="1:15" x14ac:dyDescent="0.25">
      <c r="A5" s="5" t="str">
        <f>HucMetMap!J5</f>
        <v>11120304TX</v>
      </c>
      <c r="B5" s="7" t="str">
        <f>"ET of "&amp;HucMetMap!B5&amp; " "&amp;HucMetMap!I5</f>
        <v>ET of Elm Fork Red TX</v>
      </c>
      <c r="C5" s="12" t="str">
        <f>HucMetMap!D5</f>
        <v>TX5770</v>
      </c>
      <c r="D5" s="8">
        <f>HucMetMap!F5</f>
        <v>35.2361</v>
      </c>
      <c r="E5" s="8">
        <f>HucMetMap!G5</f>
        <v>-100.59220000000001</v>
      </c>
      <c r="F5" s="9">
        <f>HucMetMap!H5</f>
        <v>2632</v>
      </c>
      <c r="G5" s="5">
        <v>-999</v>
      </c>
      <c r="H5" s="8">
        <v>1.766016</v>
      </c>
      <c r="I5" s="5">
        <v>60</v>
      </c>
      <c r="J5" s="8" t="s">
        <v>460</v>
      </c>
      <c r="K5" s="44">
        <v>2</v>
      </c>
      <c r="L5" s="5">
        <v>50</v>
      </c>
      <c r="M5" s="5"/>
      <c r="N5" s="5" t="str">
        <f>HucMetMap!A5</f>
        <v>11120304</v>
      </c>
      <c r="O5" s="9">
        <v>8301.0203146537569</v>
      </c>
    </row>
    <row r="6" spans="1:15" x14ac:dyDescent="0.25">
      <c r="A6" s="5" t="str">
        <f>HucMetMap!J6</f>
        <v>11120202TX</v>
      </c>
      <c r="B6" s="7" t="str">
        <f>"ET of "&amp;HucMetMap!B6&amp; " "&amp;HucMetMap!I6</f>
        <v>ET of Lower Salt Fork Red TX</v>
      </c>
      <c r="C6" s="12" t="str">
        <f>HucMetMap!D6</f>
        <v>TX9565</v>
      </c>
      <c r="D6" s="8">
        <f>HucMetMap!F6</f>
        <v>34.842199999999998</v>
      </c>
      <c r="E6" s="8">
        <f>HucMetMap!G6</f>
        <v>-100.2103</v>
      </c>
      <c r="F6" s="9">
        <f>HucMetMap!H6</f>
        <v>2040</v>
      </c>
      <c r="G6" s="5">
        <v>-999</v>
      </c>
      <c r="H6" s="8">
        <v>1.751844</v>
      </c>
      <c r="I6" s="5">
        <v>60</v>
      </c>
      <c r="J6" s="8" t="s">
        <v>460</v>
      </c>
      <c r="K6" s="44">
        <v>2</v>
      </c>
      <c r="L6" s="5">
        <v>50</v>
      </c>
      <c r="M6" s="5"/>
      <c r="N6" s="5" t="str">
        <f>HucMetMap!A6</f>
        <v>11120202</v>
      </c>
      <c r="O6" s="9">
        <v>41855.564916219402</v>
      </c>
    </row>
    <row r="7" spans="1:15" x14ac:dyDescent="0.25">
      <c r="A7" s="5" t="str">
        <f>HucMetMap!J7</f>
        <v>11130101TX</v>
      </c>
      <c r="B7" s="7" t="str">
        <f>"ET of "&amp;HucMetMap!B7&amp; " "&amp;HucMetMap!I7</f>
        <v>ET of Groesbeck-Sandy OK</v>
      </c>
      <c r="C7" s="12" t="str">
        <f>HucMetMap!D7</f>
        <v>OK4249</v>
      </c>
      <c r="D7" s="8">
        <f>HucMetMap!F7</f>
        <v>34.680799999999998</v>
      </c>
      <c r="E7" s="8">
        <f>HucMetMap!G7</f>
        <v>-99.813599999999994</v>
      </c>
      <c r="F7" s="9">
        <f>HucMetMap!H7</f>
        <v>1621</v>
      </c>
      <c r="G7" s="5">
        <v>-999</v>
      </c>
      <c r="H7" s="8">
        <v>1.776108</v>
      </c>
      <c r="I7" s="5">
        <v>60</v>
      </c>
      <c r="J7" s="8" t="s">
        <v>460</v>
      </c>
      <c r="K7" s="44">
        <v>2</v>
      </c>
      <c r="L7" s="5">
        <v>50</v>
      </c>
      <c r="M7" s="5"/>
      <c r="N7" s="5" t="str">
        <f>HucMetMap!A7</f>
        <v>11130101</v>
      </c>
      <c r="O7" s="9">
        <v>72189.845310964127</v>
      </c>
    </row>
    <row r="8" spans="1:15" x14ac:dyDescent="0.25">
      <c r="A8" s="5" t="str">
        <f>HucMetMap!J8</f>
        <v>11130101OK</v>
      </c>
      <c r="B8" s="7" t="str">
        <f>"ET of "&amp;HucMetMap!B8&amp; " "&amp;HucMetMap!I8</f>
        <v>ET of Groesbeck-Sandy OK</v>
      </c>
      <c r="C8" s="12" t="str">
        <f>HucMetMap!D8</f>
        <v>OK4249</v>
      </c>
      <c r="D8" s="8">
        <f>HucMetMap!F8</f>
        <v>34.680799999999998</v>
      </c>
      <c r="E8" s="8">
        <f>HucMetMap!G8</f>
        <v>-99.813599999999994</v>
      </c>
      <c r="F8" s="9">
        <f>HucMetMap!H8</f>
        <v>1621</v>
      </c>
      <c r="G8" s="5">
        <v>-999</v>
      </c>
      <c r="H8" s="8">
        <v>1.776108</v>
      </c>
      <c r="I8" s="5">
        <v>60</v>
      </c>
      <c r="J8" s="8" t="s">
        <v>460</v>
      </c>
      <c r="K8" s="44">
        <v>2</v>
      </c>
      <c r="L8" s="5">
        <v>50</v>
      </c>
      <c r="M8" s="5"/>
      <c r="N8" s="5" t="str">
        <f>HucMetMap!A8</f>
        <v>11130101</v>
      </c>
      <c r="O8" s="9">
        <v>31632.806698103042</v>
      </c>
    </row>
    <row r="9" spans="1:15" x14ac:dyDescent="0.25">
      <c r="A9" s="5" t="str">
        <f>HucMetMap!J9</f>
        <v>11120202OK</v>
      </c>
      <c r="B9" s="7" t="str">
        <f>"ET of "&amp;HucMetMap!B9&amp; " "&amp;HucMetMap!I9</f>
        <v>ET of Lower Salt Fork Red OK</v>
      </c>
      <c r="C9" s="12" t="str">
        <f>HucMetMap!D9</f>
        <v>OK0179</v>
      </c>
      <c r="D9" s="8">
        <f>HucMetMap!F9</f>
        <v>34.590299999999999</v>
      </c>
      <c r="E9" s="8">
        <f>HucMetMap!G9</f>
        <v>-99.334400000000002</v>
      </c>
      <c r="F9" s="9">
        <f>HucMetMap!H9</f>
        <v>1380</v>
      </c>
      <c r="G9" s="5">
        <v>-999</v>
      </c>
      <c r="H9" s="8">
        <v>1.751844</v>
      </c>
      <c r="I9" s="5">
        <v>60</v>
      </c>
      <c r="J9" s="8" t="s">
        <v>460</v>
      </c>
      <c r="K9" s="44">
        <v>2</v>
      </c>
      <c r="L9" s="5">
        <v>50</v>
      </c>
      <c r="M9" s="5"/>
      <c r="N9" s="5" t="str">
        <f>HucMetMap!A9</f>
        <v>11120202</v>
      </c>
      <c r="O9" s="9">
        <v>121301.44260094546</v>
      </c>
    </row>
    <row r="10" spans="1:15" x14ac:dyDescent="0.25">
      <c r="A10" s="5" t="str">
        <f>HucMetMap!J10</f>
        <v>11120304OK</v>
      </c>
      <c r="B10" s="7" t="str">
        <f>"ET of "&amp;HucMetMap!B10&amp; " "&amp;HucMetMap!I10</f>
        <v>ET of Elm Fork Red OK</v>
      </c>
      <c r="C10" s="12" t="str">
        <f>HucMetMap!D10</f>
        <v>OK5509</v>
      </c>
      <c r="D10" s="8">
        <f>HucMetMap!F10</f>
        <v>34.891100000000002</v>
      </c>
      <c r="E10" s="8">
        <f>HucMetMap!G10</f>
        <v>-99.5017</v>
      </c>
      <c r="F10" s="9">
        <f>HucMetMap!H10</f>
        <v>1595</v>
      </c>
      <c r="G10" s="5">
        <v>-999</v>
      </c>
      <c r="H10" s="8">
        <v>1.766016</v>
      </c>
      <c r="I10" s="5">
        <v>60</v>
      </c>
      <c r="J10" s="8" t="s">
        <v>460</v>
      </c>
      <c r="K10" s="44">
        <v>2</v>
      </c>
      <c r="L10" s="5">
        <v>50</v>
      </c>
      <c r="M10" s="5"/>
      <c r="N10" s="5" t="str">
        <f>HucMetMap!A10</f>
        <v>11120304</v>
      </c>
      <c r="O10" s="9">
        <v>61841.700746734525</v>
      </c>
    </row>
    <row r="11" spans="1:15" x14ac:dyDescent="0.25">
      <c r="A11" s="5" t="str">
        <f>HucMetMap!J11</f>
        <v>11120302OK</v>
      </c>
      <c r="B11" s="7" t="str">
        <f>"ET of "&amp;HucMetMap!B11&amp; " "&amp;HucMetMap!I11</f>
        <v>ET of Middle North Fork Red OK</v>
      </c>
      <c r="C11" s="12" t="str">
        <f>HucMetMap!D11</f>
        <v>OK2944</v>
      </c>
      <c r="D11" s="8">
        <f>HucMetMap!F11</f>
        <v>35.2164</v>
      </c>
      <c r="E11" s="8">
        <f>HucMetMap!G11</f>
        <v>-99.862799999999993</v>
      </c>
      <c r="F11" s="9">
        <f>HucMetMap!H11</f>
        <v>2060</v>
      </c>
      <c r="G11" s="5">
        <v>-999</v>
      </c>
      <c r="H11" s="8">
        <v>1.6397039999999998</v>
      </c>
      <c r="I11" s="5">
        <v>60</v>
      </c>
      <c r="J11" s="8" t="s">
        <v>461</v>
      </c>
      <c r="K11" s="44">
        <v>1</v>
      </c>
      <c r="L11" s="5">
        <v>50</v>
      </c>
      <c r="M11" s="5"/>
      <c r="N11" s="5" t="str">
        <f>HucMetMap!A11</f>
        <v>11120302</v>
      </c>
      <c r="O11" s="9">
        <v>17421.694057770386</v>
      </c>
    </row>
    <row r="12" spans="1:15" x14ac:dyDescent="0.25">
      <c r="A12" s="5" t="str">
        <f>HucMetMap!J12</f>
        <v>11120303OK</v>
      </c>
      <c r="B12" s="7" t="str">
        <f>"ET of "&amp;HucMetMap!B12&amp; " "&amp;HucMetMap!I12</f>
        <v>ET of Lower North Fork Red OK</v>
      </c>
      <c r="C12" s="12" t="str">
        <f>HucMetMap!D12</f>
        <v>OK8879</v>
      </c>
      <c r="D12" s="8">
        <f>HucMetMap!F12</f>
        <v>34.439700000000002</v>
      </c>
      <c r="E12" s="8">
        <f>HucMetMap!G12</f>
        <v>-99.137500000000003</v>
      </c>
      <c r="F12" s="9">
        <f>HucMetMap!H12</f>
        <v>1269</v>
      </c>
      <c r="G12" s="5">
        <v>-999</v>
      </c>
      <c r="H12" s="8">
        <v>1.8274919999999999</v>
      </c>
      <c r="I12" s="5">
        <v>60</v>
      </c>
      <c r="J12" s="8" t="s">
        <v>460</v>
      </c>
      <c r="K12" s="44">
        <v>2</v>
      </c>
      <c r="L12" s="5">
        <v>50</v>
      </c>
      <c r="M12" s="5"/>
      <c r="N12" s="5" t="str">
        <f>HucMetMap!A12</f>
        <v>11120303</v>
      </c>
      <c r="O12" s="9">
        <v>4872.8487899234251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K14"/>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17.7109375" customWidth="1"/>
    <col min="2" max="2" width="53.5703125" customWidth="1"/>
    <col min="3" max="3" width="15" customWidth="1"/>
    <col min="4" max="4" width="26" customWidth="1"/>
    <col min="5" max="89" width="17.85546875" customWidth="1"/>
  </cols>
  <sheetData>
    <row r="1" spans="1:89" x14ac:dyDescent="0.25">
      <c r="A1" t="s">
        <v>163</v>
      </c>
    </row>
    <row r="2" spans="1:89" ht="30" x14ac:dyDescent="0.25">
      <c r="A2" s="7" t="s">
        <v>164</v>
      </c>
      <c r="B2" s="22">
        <v>85</v>
      </c>
      <c r="C2" s="22"/>
      <c r="D2" s="7" t="s">
        <v>114</v>
      </c>
      <c r="E2" s="5">
        <v>1</v>
      </c>
      <c r="F2" s="5">
        <v>2</v>
      </c>
      <c r="G2" s="5">
        <v>3</v>
      </c>
      <c r="H2" s="5">
        <v>4</v>
      </c>
      <c r="I2" s="5">
        <v>5</v>
      </c>
      <c r="J2" s="5">
        <v>6</v>
      </c>
      <c r="K2" s="5">
        <v>7</v>
      </c>
      <c r="L2" s="5">
        <v>8</v>
      </c>
      <c r="M2" s="5">
        <v>9</v>
      </c>
      <c r="N2" s="5">
        <v>10</v>
      </c>
      <c r="O2" s="5">
        <v>11</v>
      </c>
      <c r="P2" s="5">
        <v>12</v>
      </c>
      <c r="Q2" s="5">
        <v>13</v>
      </c>
      <c r="R2" s="5">
        <v>14</v>
      </c>
      <c r="S2" s="5">
        <v>15</v>
      </c>
      <c r="T2" s="5">
        <v>16</v>
      </c>
      <c r="U2" s="5">
        <v>17</v>
      </c>
      <c r="V2" s="5">
        <v>18</v>
      </c>
      <c r="W2" s="5">
        <v>19</v>
      </c>
      <c r="X2" s="5">
        <v>20</v>
      </c>
      <c r="Y2" s="5">
        <v>21</v>
      </c>
      <c r="Z2" s="5">
        <v>22</v>
      </c>
      <c r="AA2" s="5">
        <v>23</v>
      </c>
      <c r="AB2" s="5">
        <v>24</v>
      </c>
      <c r="AC2" s="5">
        <v>25</v>
      </c>
      <c r="AD2" s="5">
        <v>26</v>
      </c>
      <c r="AE2" s="5">
        <v>27</v>
      </c>
      <c r="AF2" s="5">
        <v>28</v>
      </c>
      <c r="AG2" s="5">
        <v>29</v>
      </c>
      <c r="AH2" s="5">
        <v>30</v>
      </c>
      <c r="AI2" s="5">
        <v>31</v>
      </c>
      <c r="AJ2" s="5">
        <v>32</v>
      </c>
      <c r="AK2" s="5">
        <v>33</v>
      </c>
      <c r="AL2" s="5">
        <v>34</v>
      </c>
      <c r="AM2" s="5">
        <v>35</v>
      </c>
      <c r="AN2" s="5">
        <v>36</v>
      </c>
      <c r="AO2" s="5">
        <v>37</v>
      </c>
      <c r="AP2" s="5">
        <v>38</v>
      </c>
      <c r="AQ2" s="5">
        <v>39</v>
      </c>
      <c r="AR2" s="5">
        <v>40</v>
      </c>
      <c r="AS2" s="5">
        <v>41</v>
      </c>
      <c r="AT2" s="5">
        <v>42</v>
      </c>
      <c r="AU2" s="5">
        <v>43</v>
      </c>
      <c r="AV2" s="5">
        <v>44</v>
      </c>
      <c r="AW2" s="5">
        <v>45</v>
      </c>
      <c r="AX2" s="5">
        <v>46</v>
      </c>
      <c r="AY2" s="5">
        <v>47</v>
      </c>
      <c r="AZ2" s="5">
        <v>48</v>
      </c>
      <c r="BA2" s="5">
        <v>49</v>
      </c>
      <c r="BB2" s="5">
        <v>50</v>
      </c>
      <c r="BC2" s="5">
        <v>51</v>
      </c>
      <c r="BD2" s="5">
        <v>52</v>
      </c>
      <c r="BE2" s="5">
        <v>53</v>
      </c>
      <c r="BF2" s="5">
        <v>54</v>
      </c>
      <c r="BG2" s="5">
        <v>55</v>
      </c>
      <c r="BH2" s="5">
        <v>56</v>
      </c>
      <c r="BI2" s="5">
        <v>57</v>
      </c>
      <c r="BJ2" s="5">
        <v>58</v>
      </c>
      <c r="BK2" s="5">
        <v>59</v>
      </c>
      <c r="BL2" s="5">
        <v>60</v>
      </c>
      <c r="BM2" s="5">
        <v>61</v>
      </c>
      <c r="BN2" s="5">
        <v>62</v>
      </c>
      <c r="BO2" s="5">
        <v>63</v>
      </c>
      <c r="BP2" s="5">
        <v>64</v>
      </c>
      <c r="BQ2" s="5">
        <v>65</v>
      </c>
      <c r="BR2" s="5">
        <v>66</v>
      </c>
      <c r="BS2" s="5">
        <v>67</v>
      </c>
      <c r="BT2" s="5">
        <v>68</v>
      </c>
      <c r="BU2" s="5">
        <v>69</v>
      </c>
      <c r="BV2" s="5">
        <v>70</v>
      </c>
      <c r="BW2" s="5">
        <v>71</v>
      </c>
      <c r="BX2" s="5">
        <v>72</v>
      </c>
      <c r="BY2" s="5">
        <v>73</v>
      </c>
      <c r="BZ2" s="5">
        <v>74</v>
      </c>
      <c r="CA2" s="5">
        <v>75</v>
      </c>
      <c r="CB2" s="5">
        <v>76</v>
      </c>
      <c r="CC2" s="5">
        <v>77</v>
      </c>
      <c r="CD2" s="5">
        <v>78</v>
      </c>
      <c r="CE2" s="5">
        <v>79</v>
      </c>
      <c r="CF2" s="5">
        <v>80</v>
      </c>
      <c r="CG2" s="5">
        <v>81</v>
      </c>
      <c r="CH2" s="5">
        <v>82</v>
      </c>
      <c r="CI2" s="5">
        <v>83</v>
      </c>
      <c r="CJ2" s="5">
        <v>84</v>
      </c>
      <c r="CK2" s="5">
        <v>85</v>
      </c>
    </row>
    <row r="3" spans="1:89" ht="75" x14ac:dyDescent="0.25">
      <c r="A3" s="23" t="s">
        <v>165</v>
      </c>
      <c r="B3" s="23" t="s">
        <v>62</v>
      </c>
      <c r="C3" s="23" t="s">
        <v>166</v>
      </c>
      <c r="D3" s="17" t="s">
        <v>167</v>
      </c>
      <c r="E3" s="23" t="s">
        <v>168</v>
      </c>
      <c r="F3" s="23" t="s">
        <v>169</v>
      </c>
      <c r="G3" s="23" t="s">
        <v>170</v>
      </c>
      <c r="H3" s="23" t="s">
        <v>171</v>
      </c>
      <c r="I3" s="23" t="s">
        <v>172</v>
      </c>
      <c r="J3" s="23" t="s">
        <v>173</v>
      </c>
      <c r="K3" s="23" t="s">
        <v>174</v>
      </c>
      <c r="L3" s="23" t="s">
        <v>175</v>
      </c>
      <c r="M3" s="23" t="s">
        <v>176</v>
      </c>
      <c r="N3" s="23" t="s">
        <v>177</v>
      </c>
      <c r="O3" s="23" t="s">
        <v>178</v>
      </c>
      <c r="P3" s="23" t="s">
        <v>179</v>
      </c>
      <c r="Q3" s="23" t="s">
        <v>180</v>
      </c>
      <c r="R3" s="23" t="s">
        <v>181</v>
      </c>
      <c r="S3" s="23" t="s">
        <v>182</v>
      </c>
      <c r="T3" s="23" t="s">
        <v>183</v>
      </c>
      <c r="U3" s="23" t="s">
        <v>184</v>
      </c>
      <c r="V3" s="23" t="s">
        <v>185</v>
      </c>
      <c r="W3" s="23" t="s">
        <v>186</v>
      </c>
      <c r="X3" s="23" t="s">
        <v>187</v>
      </c>
      <c r="Y3" s="23" t="s">
        <v>188</v>
      </c>
      <c r="Z3" s="23" t="s">
        <v>189</v>
      </c>
      <c r="AA3" s="23" t="s">
        <v>190</v>
      </c>
      <c r="AB3" s="23" t="s">
        <v>191</v>
      </c>
      <c r="AC3" s="23" t="s">
        <v>192</v>
      </c>
      <c r="AD3" s="23" t="s">
        <v>193</v>
      </c>
      <c r="AE3" s="23" t="s">
        <v>194</v>
      </c>
      <c r="AF3" s="23" t="s">
        <v>195</v>
      </c>
      <c r="AG3" s="23" t="s">
        <v>196</v>
      </c>
      <c r="AH3" s="23" t="s">
        <v>197</v>
      </c>
      <c r="AI3" s="23" t="s">
        <v>198</v>
      </c>
      <c r="AJ3" s="23" t="s">
        <v>199</v>
      </c>
      <c r="AK3" s="23" t="s">
        <v>200</v>
      </c>
      <c r="AL3" s="23" t="s">
        <v>201</v>
      </c>
      <c r="AM3" s="23" t="s">
        <v>202</v>
      </c>
      <c r="AN3" s="23" t="s">
        <v>203</v>
      </c>
      <c r="AO3" s="23" t="s">
        <v>204</v>
      </c>
      <c r="AP3" s="23" t="s">
        <v>205</v>
      </c>
      <c r="AQ3" s="23" t="s">
        <v>206</v>
      </c>
      <c r="AR3" s="23" t="s">
        <v>207</v>
      </c>
      <c r="AS3" s="23" t="s">
        <v>208</v>
      </c>
      <c r="AT3" s="23" t="s">
        <v>209</v>
      </c>
      <c r="AU3" s="23" t="s">
        <v>210</v>
      </c>
      <c r="AV3" s="23" t="s">
        <v>211</v>
      </c>
      <c r="AW3" s="23" t="s">
        <v>212</v>
      </c>
      <c r="AX3" s="23" t="s">
        <v>213</v>
      </c>
      <c r="AY3" s="23" t="s">
        <v>214</v>
      </c>
      <c r="AZ3" s="23" t="s">
        <v>215</v>
      </c>
      <c r="BA3" s="23" t="s">
        <v>216</v>
      </c>
      <c r="BB3" s="23" t="s">
        <v>217</v>
      </c>
      <c r="BC3" s="23" t="s">
        <v>218</v>
      </c>
      <c r="BD3" s="23" t="s">
        <v>219</v>
      </c>
      <c r="BE3" s="23" t="s">
        <v>220</v>
      </c>
      <c r="BF3" s="23" t="s">
        <v>221</v>
      </c>
      <c r="BG3" s="23" t="s">
        <v>222</v>
      </c>
      <c r="BH3" s="23" t="s">
        <v>223</v>
      </c>
      <c r="BI3" s="23" t="s">
        <v>224</v>
      </c>
      <c r="BJ3" s="7" t="s">
        <v>225</v>
      </c>
      <c r="BK3" s="7" t="s">
        <v>226</v>
      </c>
      <c r="BL3" s="7" t="s">
        <v>227</v>
      </c>
      <c r="BM3" s="7" t="s">
        <v>228</v>
      </c>
      <c r="BN3" s="7" t="s">
        <v>229</v>
      </c>
      <c r="BO3" s="7" t="s">
        <v>230</v>
      </c>
      <c r="BP3" s="7" t="s">
        <v>231</v>
      </c>
      <c r="BQ3" s="7" t="s">
        <v>232</v>
      </c>
      <c r="BR3" s="7" t="s">
        <v>233</v>
      </c>
      <c r="BS3" s="7" t="s">
        <v>234</v>
      </c>
      <c r="BT3" s="7" t="s">
        <v>235</v>
      </c>
      <c r="BU3" s="7" t="s">
        <v>236</v>
      </c>
      <c r="BV3" s="7" t="s">
        <v>237</v>
      </c>
      <c r="BW3" s="7" t="s">
        <v>238</v>
      </c>
      <c r="BX3" s="7" t="s">
        <v>239</v>
      </c>
      <c r="BY3" s="7" t="s">
        <v>240</v>
      </c>
      <c r="BZ3" s="7" t="s">
        <v>241</v>
      </c>
      <c r="CA3" s="7" t="s">
        <v>242</v>
      </c>
      <c r="CB3" s="7" t="s">
        <v>243</v>
      </c>
      <c r="CC3" s="7" t="s">
        <v>244</v>
      </c>
      <c r="CD3" s="7" t="s">
        <v>245</v>
      </c>
      <c r="CE3" s="7" t="s">
        <v>246</v>
      </c>
      <c r="CF3" s="7" t="s">
        <v>247</v>
      </c>
      <c r="CG3" s="7" t="s">
        <v>248</v>
      </c>
      <c r="CH3" s="7" t="s">
        <v>249</v>
      </c>
      <c r="CI3" s="7" t="s">
        <v>250</v>
      </c>
      <c r="CJ3" s="7" t="s">
        <v>251</v>
      </c>
      <c r="CK3" s="7" t="s">
        <v>252</v>
      </c>
    </row>
    <row r="4" spans="1:89" x14ac:dyDescent="0.25">
      <c r="A4" s="5" t="str">
        <f>ETCellsProperties!A2</f>
        <v>11120301TX</v>
      </c>
      <c r="B4" s="5" t="str">
        <f>ETCellsProperties!B2</f>
        <v>ET of Upper North Fork Red TX</v>
      </c>
      <c r="C4" s="5" t="str">
        <f>ETCellsProperties!C2</f>
        <v>TX5770</v>
      </c>
      <c r="D4" s="5">
        <v>1</v>
      </c>
      <c r="E4" s="5">
        <v>0</v>
      </c>
      <c r="F4" s="5">
        <v>0</v>
      </c>
      <c r="G4" s="5">
        <v>1</v>
      </c>
      <c r="H4" s="5">
        <v>1</v>
      </c>
      <c r="I4" s="5">
        <v>0</v>
      </c>
      <c r="J4" s="5">
        <v>0</v>
      </c>
      <c r="K4" s="5">
        <v>1</v>
      </c>
      <c r="L4" s="5">
        <v>0</v>
      </c>
      <c r="M4" s="5">
        <v>0</v>
      </c>
      <c r="N4" s="5">
        <v>0</v>
      </c>
      <c r="O4" s="5">
        <v>1</v>
      </c>
      <c r="P4" s="5">
        <v>0</v>
      </c>
      <c r="Q4" s="5">
        <v>1</v>
      </c>
      <c r="R4" s="5">
        <v>0</v>
      </c>
      <c r="S4" s="5">
        <v>0</v>
      </c>
      <c r="T4" s="5">
        <v>0</v>
      </c>
      <c r="U4" s="5">
        <v>0</v>
      </c>
      <c r="V4" s="5">
        <v>0</v>
      </c>
      <c r="W4" s="5">
        <v>0</v>
      </c>
      <c r="X4" s="5">
        <v>0</v>
      </c>
      <c r="Y4" s="5">
        <v>0</v>
      </c>
      <c r="Z4" s="5">
        <v>0</v>
      </c>
      <c r="AA4" s="5">
        <v>0</v>
      </c>
      <c r="AB4" s="5">
        <v>0</v>
      </c>
      <c r="AC4" s="5">
        <v>0</v>
      </c>
      <c r="AD4" s="5">
        <v>0</v>
      </c>
      <c r="AE4" s="5">
        <v>1</v>
      </c>
      <c r="AF4" s="5">
        <v>0</v>
      </c>
      <c r="AG4" s="5">
        <v>1</v>
      </c>
      <c r="AH4" s="5">
        <v>0</v>
      </c>
      <c r="AI4" s="5">
        <v>0</v>
      </c>
      <c r="AJ4" s="5">
        <v>0</v>
      </c>
      <c r="AK4" s="5">
        <v>0</v>
      </c>
      <c r="AL4" s="5">
        <v>0</v>
      </c>
      <c r="AM4" s="5">
        <v>0</v>
      </c>
      <c r="AN4" s="5">
        <v>0</v>
      </c>
      <c r="AO4" s="5">
        <v>0</v>
      </c>
      <c r="AP4" s="5">
        <v>0</v>
      </c>
      <c r="AQ4" s="5">
        <v>0</v>
      </c>
      <c r="AR4" s="5">
        <v>1</v>
      </c>
      <c r="AS4" s="5">
        <v>0</v>
      </c>
      <c r="AT4" s="5">
        <v>0</v>
      </c>
      <c r="AU4" s="5">
        <v>0</v>
      </c>
      <c r="AV4" s="5">
        <v>1</v>
      </c>
      <c r="AW4" s="5">
        <v>1</v>
      </c>
      <c r="AX4" s="5">
        <v>1</v>
      </c>
      <c r="AY4" s="5">
        <v>0</v>
      </c>
      <c r="AZ4" s="5">
        <v>0</v>
      </c>
      <c r="BA4" s="5">
        <v>0</v>
      </c>
      <c r="BB4" s="5">
        <v>0</v>
      </c>
      <c r="BC4" s="5">
        <v>0</v>
      </c>
      <c r="BD4" s="5">
        <v>0</v>
      </c>
      <c r="BE4" s="5">
        <v>0</v>
      </c>
      <c r="BF4" s="5">
        <v>0</v>
      </c>
      <c r="BG4" s="5">
        <v>0</v>
      </c>
      <c r="BH4" s="5">
        <v>0</v>
      </c>
      <c r="BI4" s="5">
        <v>0</v>
      </c>
      <c r="BJ4" s="5">
        <v>1</v>
      </c>
      <c r="BK4" s="5">
        <v>0</v>
      </c>
      <c r="BL4" s="5">
        <v>1</v>
      </c>
      <c r="BM4" s="5">
        <v>0</v>
      </c>
      <c r="BN4" s="5">
        <v>0</v>
      </c>
      <c r="BO4" s="5">
        <v>0</v>
      </c>
      <c r="BP4" s="5">
        <v>0</v>
      </c>
      <c r="BQ4" s="5">
        <v>0</v>
      </c>
      <c r="BR4" s="5">
        <v>1</v>
      </c>
      <c r="BS4" s="5">
        <v>1</v>
      </c>
      <c r="BT4" s="5">
        <v>0</v>
      </c>
      <c r="BU4" s="5">
        <v>0</v>
      </c>
      <c r="BV4" s="5">
        <v>0</v>
      </c>
      <c r="BW4" s="5">
        <v>0</v>
      </c>
      <c r="BX4" s="5">
        <v>0</v>
      </c>
      <c r="BY4" s="5">
        <v>0</v>
      </c>
      <c r="BZ4" s="5">
        <v>1</v>
      </c>
      <c r="CA4" s="5">
        <v>0</v>
      </c>
      <c r="CB4" s="5">
        <v>0</v>
      </c>
      <c r="CC4" s="5">
        <v>0</v>
      </c>
      <c r="CD4" s="5">
        <v>0</v>
      </c>
      <c r="CE4" s="5">
        <v>0</v>
      </c>
      <c r="CF4" s="5">
        <v>0</v>
      </c>
      <c r="CG4" s="5">
        <v>0</v>
      </c>
      <c r="CH4" s="5">
        <v>0</v>
      </c>
      <c r="CI4" s="5">
        <v>0</v>
      </c>
      <c r="CJ4" s="5">
        <v>0</v>
      </c>
      <c r="CK4" s="5">
        <v>0</v>
      </c>
    </row>
    <row r="5" spans="1:89" x14ac:dyDescent="0.25">
      <c r="A5" s="5" t="str">
        <f>ETCellsProperties!A3</f>
        <v>11120201TX</v>
      </c>
      <c r="B5" s="5" t="str">
        <f>ETCellsProperties!B3</f>
        <v>ET of Upper Salt Fork Red TX</v>
      </c>
      <c r="C5" s="5" t="str">
        <f>ETCellsProperties!C3</f>
        <v>TX1761</v>
      </c>
      <c r="D5" s="5">
        <v>1</v>
      </c>
      <c r="E5" s="5">
        <v>0</v>
      </c>
      <c r="F5" s="5">
        <v>0</v>
      </c>
      <c r="G5" s="5">
        <v>1</v>
      </c>
      <c r="H5" s="5">
        <v>1</v>
      </c>
      <c r="I5" s="5">
        <v>0</v>
      </c>
      <c r="J5" s="5">
        <v>0</v>
      </c>
      <c r="K5" s="5">
        <v>1</v>
      </c>
      <c r="L5" s="5">
        <v>0</v>
      </c>
      <c r="M5" s="5">
        <v>0</v>
      </c>
      <c r="N5" s="5">
        <v>0</v>
      </c>
      <c r="O5" s="5">
        <v>1</v>
      </c>
      <c r="P5" s="5">
        <v>0</v>
      </c>
      <c r="Q5" s="5">
        <v>1</v>
      </c>
      <c r="R5" s="5">
        <v>0</v>
      </c>
      <c r="S5" s="5">
        <v>0</v>
      </c>
      <c r="T5" s="5">
        <v>0</v>
      </c>
      <c r="U5" s="5">
        <v>0</v>
      </c>
      <c r="V5" s="5">
        <v>0</v>
      </c>
      <c r="W5" s="5">
        <v>0</v>
      </c>
      <c r="X5" s="5">
        <v>0</v>
      </c>
      <c r="Y5" s="5">
        <v>0</v>
      </c>
      <c r="Z5" s="5">
        <v>0</v>
      </c>
      <c r="AA5" s="5">
        <v>0</v>
      </c>
      <c r="AB5" s="5">
        <v>0</v>
      </c>
      <c r="AC5" s="5">
        <v>0</v>
      </c>
      <c r="AD5" s="5">
        <v>0</v>
      </c>
      <c r="AE5" s="5">
        <v>1</v>
      </c>
      <c r="AF5" s="5">
        <v>0</v>
      </c>
      <c r="AG5" s="5">
        <v>1</v>
      </c>
      <c r="AH5" s="5">
        <v>0</v>
      </c>
      <c r="AI5" s="5">
        <v>0</v>
      </c>
      <c r="AJ5" s="5">
        <v>0</v>
      </c>
      <c r="AK5" s="5">
        <v>0</v>
      </c>
      <c r="AL5" s="5">
        <v>0</v>
      </c>
      <c r="AM5" s="5">
        <v>0</v>
      </c>
      <c r="AN5" s="5">
        <v>0</v>
      </c>
      <c r="AO5" s="5">
        <v>0</v>
      </c>
      <c r="AP5" s="5">
        <v>0</v>
      </c>
      <c r="AQ5" s="5">
        <v>0</v>
      </c>
      <c r="AR5" s="5">
        <v>1</v>
      </c>
      <c r="AS5" s="5">
        <v>0</v>
      </c>
      <c r="AT5" s="5">
        <v>0</v>
      </c>
      <c r="AU5" s="5">
        <v>0</v>
      </c>
      <c r="AV5" s="5">
        <v>1</v>
      </c>
      <c r="AW5" s="5">
        <v>1</v>
      </c>
      <c r="AX5" s="5">
        <v>1</v>
      </c>
      <c r="AY5" s="5">
        <v>0</v>
      </c>
      <c r="AZ5" s="5">
        <v>0</v>
      </c>
      <c r="BA5" s="5">
        <v>0</v>
      </c>
      <c r="BB5" s="5">
        <v>0</v>
      </c>
      <c r="BC5" s="5">
        <v>0</v>
      </c>
      <c r="BD5" s="5">
        <v>0</v>
      </c>
      <c r="BE5" s="5">
        <v>0</v>
      </c>
      <c r="BF5" s="5">
        <v>0</v>
      </c>
      <c r="BG5" s="5">
        <v>0</v>
      </c>
      <c r="BH5" s="5">
        <v>0</v>
      </c>
      <c r="BI5" s="5">
        <v>0</v>
      </c>
      <c r="BJ5" s="5">
        <v>1</v>
      </c>
      <c r="BK5" s="5">
        <v>0</v>
      </c>
      <c r="BL5" s="5">
        <v>1</v>
      </c>
      <c r="BM5" s="5">
        <v>0</v>
      </c>
      <c r="BN5" s="5">
        <v>0</v>
      </c>
      <c r="BO5" s="5">
        <v>0</v>
      </c>
      <c r="BP5" s="5">
        <v>0</v>
      </c>
      <c r="BQ5" s="5">
        <v>0</v>
      </c>
      <c r="BR5" s="5">
        <v>1</v>
      </c>
      <c r="BS5" s="5">
        <v>1</v>
      </c>
      <c r="BT5" s="5">
        <v>0</v>
      </c>
      <c r="BU5" s="5">
        <v>0</v>
      </c>
      <c r="BV5" s="5">
        <v>0</v>
      </c>
      <c r="BW5" s="5">
        <v>0</v>
      </c>
      <c r="BX5" s="5">
        <v>0</v>
      </c>
      <c r="BY5" s="5">
        <v>0</v>
      </c>
      <c r="BZ5" s="5">
        <v>1</v>
      </c>
      <c r="CA5" s="5">
        <v>0</v>
      </c>
      <c r="CB5" s="5">
        <v>0</v>
      </c>
      <c r="CC5" s="5">
        <v>0</v>
      </c>
      <c r="CD5" s="5">
        <v>0</v>
      </c>
      <c r="CE5" s="5">
        <v>0</v>
      </c>
      <c r="CF5" s="5">
        <v>0</v>
      </c>
      <c r="CG5" s="5">
        <v>0</v>
      </c>
      <c r="CH5" s="5">
        <v>0</v>
      </c>
      <c r="CI5" s="5">
        <v>0</v>
      </c>
      <c r="CJ5" s="5">
        <v>0</v>
      </c>
      <c r="CK5" s="5">
        <v>0</v>
      </c>
    </row>
    <row r="6" spans="1:89" x14ac:dyDescent="0.25">
      <c r="A6" s="5" t="str">
        <f>ETCellsProperties!A4</f>
        <v>11120302TX</v>
      </c>
      <c r="B6" s="5" t="str">
        <f>ETCellsProperties!B4</f>
        <v>ET of Middle North Fork Red TX</v>
      </c>
      <c r="C6" s="5" t="str">
        <f>ETCellsProperties!C4</f>
        <v>OK2944</v>
      </c>
      <c r="D6" s="5">
        <v>1</v>
      </c>
      <c r="E6" s="5">
        <v>0</v>
      </c>
      <c r="F6" s="5">
        <v>0</v>
      </c>
      <c r="G6" s="5">
        <v>1</v>
      </c>
      <c r="H6" s="5">
        <v>1</v>
      </c>
      <c r="I6" s="5">
        <v>0</v>
      </c>
      <c r="J6" s="5">
        <v>0</v>
      </c>
      <c r="K6" s="5">
        <v>1</v>
      </c>
      <c r="L6" s="5">
        <v>0</v>
      </c>
      <c r="M6" s="5">
        <v>0</v>
      </c>
      <c r="N6" s="5">
        <v>0</v>
      </c>
      <c r="O6" s="5">
        <v>1</v>
      </c>
      <c r="P6" s="5">
        <v>0</v>
      </c>
      <c r="Q6" s="5">
        <v>1</v>
      </c>
      <c r="R6" s="5">
        <v>0</v>
      </c>
      <c r="S6" s="5">
        <v>0</v>
      </c>
      <c r="T6" s="5">
        <v>0</v>
      </c>
      <c r="U6" s="5">
        <v>0</v>
      </c>
      <c r="V6" s="5">
        <v>0</v>
      </c>
      <c r="W6" s="5">
        <v>0</v>
      </c>
      <c r="X6" s="5">
        <v>0</v>
      </c>
      <c r="Y6" s="5">
        <v>0</v>
      </c>
      <c r="Z6" s="5">
        <v>0</v>
      </c>
      <c r="AA6" s="5">
        <v>0</v>
      </c>
      <c r="AB6" s="5">
        <v>0</v>
      </c>
      <c r="AC6" s="5">
        <v>0</v>
      </c>
      <c r="AD6" s="5">
        <v>0</v>
      </c>
      <c r="AE6" s="5">
        <v>1</v>
      </c>
      <c r="AF6" s="5">
        <v>0</v>
      </c>
      <c r="AG6" s="5">
        <v>1</v>
      </c>
      <c r="AH6" s="5">
        <v>0</v>
      </c>
      <c r="AI6" s="5">
        <v>0</v>
      </c>
      <c r="AJ6" s="5">
        <v>0</v>
      </c>
      <c r="AK6" s="5">
        <v>0</v>
      </c>
      <c r="AL6" s="5">
        <v>0</v>
      </c>
      <c r="AM6" s="5">
        <v>0</v>
      </c>
      <c r="AN6" s="5">
        <v>0</v>
      </c>
      <c r="AO6" s="5">
        <v>0</v>
      </c>
      <c r="AP6" s="5">
        <v>0</v>
      </c>
      <c r="AQ6" s="5">
        <v>0</v>
      </c>
      <c r="AR6" s="5">
        <v>1</v>
      </c>
      <c r="AS6" s="5">
        <v>0</v>
      </c>
      <c r="AT6" s="5">
        <v>0</v>
      </c>
      <c r="AU6" s="5">
        <v>0</v>
      </c>
      <c r="AV6" s="5">
        <v>1</v>
      </c>
      <c r="AW6" s="5">
        <v>1</v>
      </c>
      <c r="AX6" s="5">
        <v>1</v>
      </c>
      <c r="AY6" s="5">
        <v>0</v>
      </c>
      <c r="AZ6" s="5">
        <v>0</v>
      </c>
      <c r="BA6" s="5">
        <v>0</v>
      </c>
      <c r="BB6" s="5">
        <v>0</v>
      </c>
      <c r="BC6" s="5">
        <v>0</v>
      </c>
      <c r="BD6" s="5">
        <v>0</v>
      </c>
      <c r="BE6" s="5">
        <v>0</v>
      </c>
      <c r="BF6" s="5">
        <v>0</v>
      </c>
      <c r="BG6" s="5">
        <v>0</v>
      </c>
      <c r="BH6" s="5">
        <v>0</v>
      </c>
      <c r="BI6" s="5">
        <v>0</v>
      </c>
      <c r="BJ6" s="5">
        <v>1</v>
      </c>
      <c r="BK6" s="5">
        <v>0</v>
      </c>
      <c r="BL6" s="5">
        <v>1</v>
      </c>
      <c r="BM6" s="5">
        <v>0</v>
      </c>
      <c r="BN6" s="5">
        <v>0</v>
      </c>
      <c r="BO6" s="5">
        <v>0</v>
      </c>
      <c r="BP6" s="5">
        <v>0</v>
      </c>
      <c r="BQ6" s="5">
        <v>0</v>
      </c>
      <c r="BR6" s="5">
        <v>1</v>
      </c>
      <c r="BS6" s="5">
        <v>1</v>
      </c>
      <c r="BT6" s="5">
        <v>0</v>
      </c>
      <c r="BU6" s="5">
        <v>0</v>
      </c>
      <c r="BV6" s="5">
        <v>0</v>
      </c>
      <c r="BW6" s="5">
        <v>0</v>
      </c>
      <c r="BX6" s="5">
        <v>0</v>
      </c>
      <c r="BY6" s="5">
        <v>0</v>
      </c>
      <c r="BZ6" s="5">
        <v>1</v>
      </c>
      <c r="CA6" s="5">
        <v>0</v>
      </c>
      <c r="CB6" s="5">
        <v>0</v>
      </c>
      <c r="CC6" s="5">
        <v>0</v>
      </c>
      <c r="CD6" s="5">
        <v>0</v>
      </c>
      <c r="CE6" s="5">
        <v>0</v>
      </c>
      <c r="CF6" s="5">
        <v>0</v>
      </c>
      <c r="CG6" s="5">
        <v>0</v>
      </c>
      <c r="CH6" s="5">
        <v>0</v>
      </c>
      <c r="CI6" s="5">
        <v>0</v>
      </c>
      <c r="CJ6" s="5">
        <v>0</v>
      </c>
      <c r="CK6" s="5">
        <v>0</v>
      </c>
    </row>
    <row r="7" spans="1:89" x14ac:dyDescent="0.25">
      <c r="A7" s="5" t="str">
        <f>ETCellsProperties!A5</f>
        <v>11120304TX</v>
      </c>
      <c r="B7" s="5" t="str">
        <f>ETCellsProperties!B5</f>
        <v>ET of Elm Fork Red TX</v>
      </c>
      <c r="C7" s="5" t="str">
        <f>ETCellsProperties!C5</f>
        <v>TX5770</v>
      </c>
      <c r="D7" s="5">
        <v>1</v>
      </c>
      <c r="E7" s="5">
        <v>0</v>
      </c>
      <c r="F7" s="5">
        <v>0</v>
      </c>
      <c r="G7" s="5">
        <v>1</v>
      </c>
      <c r="H7" s="5">
        <v>1</v>
      </c>
      <c r="I7" s="5">
        <v>0</v>
      </c>
      <c r="J7" s="5">
        <v>0</v>
      </c>
      <c r="K7" s="5">
        <v>1</v>
      </c>
      <c r="L7" s="5">
        <v>0</v>
      </c>
      <c r="M7" s="5">
        <v>0</v>
      </c>
      <c r="N7" s="5">
        <v>0</v>
      </c>
      <c r="O7" s="5">
        <v>1</v>
      </c>
      <c r="P7" s="5">
        <v>0</v>
      </c>
      <c r="Q7" s="5">
        <v>1</v>
      </c>
      <c r="R7" s="5">
        <v>0</v>
      </c>
      <c r="S7" s="5">
        <v>0</v>
      </c>
      <c r="T7" s="5">
        <v>0</v>
      </c>
      <c r="U7" s="5">
        <v>0</v>
      </c>
      <c r="V7" s="5">
        <v>0</v>
      </c>
      <c r="W7" s="5">
        <v>0</v>
      </c>
      <c r="X7" s="5">
        <v>0</v>
      </c>
      <c r="Y7" s="5">
        <v>0</v>
      </c>
      <c r="Z7" s="5">
        <v>0</v>
      </c>
      <c r="AA7" s="5">
        <v>0</v>
      </c>
      <c r="AB7" s="5">
        <v>0</v>
      </c>
      <c r="AC7" s="5">
        <v>0</v>
      </c>
      <c r="AD7" s="5">
        <v>0</v>
      </c>
      <c r="AE7" s="5">
        <v>1</v>
      </c>
      <c r="AF7" s="5">
        <v>0</v>
      </c>
      <c r="AG7" s="5">
        <v>1</v>
      </c>
      <c r="AH7" s="5">
        <v>0</v>
      </c>
      <c r="AI7" s="5">
        <v>0</v>
      </c>
      <c r="AJ7" s="5">
        <v>0</v>
      </c>
      <c r="AK7" s="5">
        <v>0</v>
      </c>
      <c r="AL7" s="5">
        <v>0</v>
      </c>
      <c r="AM7" s="5">
        <v>0</v>
      </c>
      <c r="AN7" s="5">
        <v>0</v>
      </c>
      <c r="AO7" s="5">
        <v>0</v>
      </c>
      <c r="AP7" s="5">
        <v>0</v>
      </c>
      <c r="AQ7" s="5">
        <v>0</v>
      </c>
      <c r="AR7" s="5">
        <v>1</v>
      </c>
      <c r="AS7" s="5">
        <v>0</v>
      </c>
      <c r="AT7" s="5">
        <v>0</v>
      </c>
      <c r="AU7" s="5">
        <v>0</v>
      </c>
      <c r="AV7" s="5">
        <v>1</v>
      </c>
      <c r="AW7" s="5">
        <v>1</v>
      </c>
      <c r="AX7" s="5">
        <v>1</v>
      </c>
      <c r="AY7" s="5">
        <v>0</v>
      </c>
      <c r="AZ7" s="5">
        <v>0</v>
      </c>
      <c r="BA7" s="5">
        <v>0</v>
      </c>
      <c r="BB7" s="5">
        <v>0</v>
      </c>
      <c r="BC7" s="5">
        <v>0</v>
      </c>
      <c r="BD7" s="5">
        <v>0</v>
      </c>
      <c r="BE7" s="5">
        <v>0</v>
      </c>
      <c r="BF7" s="5">
        <v>0</v>
      </c>
      <c r="BG7" s="5">
        <v>0</v>
      </c>
      <c r="BH7" s="5">
        <v>0</v>
      </c>
      <c r="BI7" s="5">
        <v>0</v>
      </c>
      <c r="BJ7" s="5">
        <v>1</v>
      </c>
      <c r="BK7" s="5">
        <v>0</v>
      </c>
      <c r="BL7" s="5">
        <v>1</v>
      </c>
      <c r="BM7" s="5">
        <v>0</v>
      </c>
      <c r="BN7" s="5">
        <v>0</v>
      </c>
      <c r="BO7" s="5">
        <v>0</v>
      </c>
      <c r="BP7" s="5">
        <v>0</v>
      </c>
      <c r="BQ7" s="5">
        <v>0</v>
      </c>
      <c r="BR7" s="5">
        <v>1</v>
      </c>
      <c r="BS7" s="5">
        <v>1</v>
      </c>
      <c r="BT7" s="5">
        <v>0</v>
      </c>
      <c r="BU7" s="5">
        <v>0</v>
      </c>
      <c r="BV7" s="5">
        <v>0</v>
      </c>
      <c r="BW7" s="5">
        <v>0</v>
      </c>
      <c r="BX7" s="5">
        <v>0</v>
      </c>
      <c r="BY7" s="5">
        <v>0</v>
      </c>
      <c r="BZ7" s="5">
        <v>1</v>
      </c>
      <c r="CA7" s="5">
        <v>0</v>
      </c>
      <c r="CB7" s="5">
        <v>0</v>
      </c>
      <c r="CC7" s="5">
        <v>0</v>
      </c>
      <c r="CD7" s="5">
        <v>0</v>
      </c>
      <c r="CE7" s="5">
        <v>0</v>
      </c>
      <c r="CF7" s="5">
        <v>0</v>
      </c>
      <c r="CG7" s="5">
        <v>0</v>
      </c>
      <c r="CH7" s="5">
        <v>0</v>
      </c>
      <c r="CI7" s="5">
        <v>0</v>
      </c>
      <c r="CJ7" s="5">
        <v>0</v>
      </c>
      <c r="CK7" s="5">
        <v>0</v>
      </c>
    </row>
    <row r="8" spans="1:89" x14ac:dyDescent="0.25">
      <c r="A8" s="5" t="str">
        <f>ETCellsProperties!A6</f>
        <v>11120202TX</v>
      </c>
      <c r="B8" s="5" t="str">
        <f>ETCellsProperties!B6</f>
        <v>ET of Lower Salt Fork Red TX</v>
      </c>
      <c r="C8" s="5" t="str">
        <f>ETCellsProperties!C6</f>
        <v>TX9565</v>
      </c>
      <c r="D8" s="5">
        <v>1</v>
      </c>
      <c r="E8" s="5">
        <v>0</v>
      </c>
      <c r="F8" s="5">
        <v>0</v>
      </c>
      <c r="G8" s="5">
        <v>1</v>
      </c>
      <c r="H8" s="5">
        <v>1</v>
      </c>
      <c r="I8" s="5">
        <v>0</v>
      </c>
      <c r="J8" s="5">
        <v>0</v>
      </c>
      <c r="K8" s="5">
        <v>1</v>
      </c>
      <c r="L8" s="5">
        <v>0</v>
      </c>
      <c r="M8" s="5">
        <v>0</v>
      </c>
      <c r="N8" s="5">
        <v>0</v>
      </c>
      <c r="O8" s="5">
        <v>1</v>
      </c>
      <c r="P8" s="5">
        <v>0</v>
      </c>
      <c r="Q8" s="5">
        <v>1</v>
      </c>
      <c r="R8" s="5">
        <v>0</v>
      </c>
      <c r="S8" s="5">
        <v>0</v>
      </c>
      <c r="T8" s="5">
        <v>0</v>
      </c>
      <c r="U8" s="5">
        <v>0</v>
      </c>
      <c r="V8" s="5">
        <v>0</v>
      </c>
      <c r="W8" s="5">
        <v>0</v>
      </c>
      <c r="X8" s="5">
        <v>0</v>
      </c>
      <c r="Y8" s="5">
        <v>0</v>
      </c>
      <c r="Z8" s="5">
        <v>0</v>
      </c>
      <c r="AA8" s="5">
        <v>0</v>
      </c>
      <c r="AB8" s="5">
        <v>0</v>
      </c>
      <c r="AC8" s="5">
        <v>0</v>
      </c>
      <c r="AD8" s="5">
        <v>0</v>
      </c>
      <c r="AE8" s="5">
        <v>1</v>
      </c>
      <c r="AF8" s="5">
        <v>0</v>
      </c>
      <c r="AG8" s="5">
        <v>1</v>
      </c>
      <c r="AH8" s="5">
        <v>0</v>
      </c>
      <c r="AI8" s="5">
        <v>0</v>
      </c>
      <c r="AJ8" s="5">
        <v>0</v>
      </c>
      <c r="AK8" s="5">
        <v>0</v>
      </c>
      <c r="AL8" s="5">
        <v>0</v>
      </c>
      <c r="AM8" s="5">
        <v>0</v>
      </c>
      <c r="AN8" s="5">
        <v>0</v>
      </c>
      <c r="AO8" s="5">
        <v>0</v>
      </c>
      <c r="AP8" s="5">
        <v>0</v>
      </c>
      <c r="AQ8" s="5">
        <v>0</v>
      </c>
      <c r="AR8" s="5">
        <v>1</v>
      </c>
      <c r="AS8" s="5">
        <v>0</v>
      </c>
      <c r="AT8" s="5">
        <v>0</v>
      </c>
      <c r="AU8" s="5">
        <v>0</v>
      </c>
      <c r="AV8" s="5">
        <v>1</v>
      </c>
      <c r="AW8" s="5">
        <v>1</v>
      </c>
      <c r="AX8" s="5">
        <v>1</v>
      </c>
      <c r="AY8" s="5">
        <v>0</v>
      </c>
      <c r="AZ8" s="5">
        <v>0</v>
      </c>
      <c r="BA8" s="5">
        <v>0</v>
      </c>
      <c r="BB8" s="5">
        <v>0</v>
      </c>
      <c r="BC8" s="5">
        <v>0</v>
      </c>
      <c r="BD8" s="5">
        <v>0</v>
      </c>
      <c r="BE8" s="5">
        <v>0</v>
      </c>
      <c r="BF8" s="5">
        <v>0</v>
      </c>
      <c r="BG8" s="5">
        <v>0</v>
      </c>
      <c r="BH8" s="5">
        <v>0</v>
      </c>
      <c r="BI8" s="5">
        <v>0</v>
      </c>
      <c r="BJ8" s="5">
        <v>1</v>
      </c>
      <c r="BK8" s="5">
        <v>0</v>
      </c>
      <c r="BL8" s="5">
        <v>1</v>
      </c>
      <c r="BM8" s="5">
        <v>0</v>
      </c>
      <c r="BN8" s="5">
        <v>0</v>
      </c>
      <c r="BO8" s="5">
        <v>0</v>
      </c>
      <c r="BP8" s="5">
        <v>0</v>
      </c>
      <c r="BQ8" s="5">
        <v>0</v>
      </c>
      <c r="BR8" s="5">
        <v>1</v>
      </c>
      <c r="BS8" s="5">
        <v>1</v>
      </c>
      <c r="BT8" s="5">
        <v>0</v>
      </c>
      <c r="BU8" s="5">
        <v>0</v>
      </c>
      <c r="BV8" s="5">
        <v>0</v>
      </c>
      <c r="BW8" s="5">
        <v>0</v>
      </c>
      <c r="BX8" s="5">
        <v>0</v>
      </c>
      <c r="BY8" s="5">
        <v>0</v>
      </c>
      <c r="BZ8" s="5">
        <v>1</v>
      </c>
      <c r="CA8" s="5">
        <v>0</v>
      </c>
      <c r="CB8" s="5">
        <v>0</v>
      </c>
      <c r="CC8" s="5">
        <v>0</v>
      </c>
      <c r="CD8" s="5">
        <v>0</v>
      </c>
      <c r="CE8" s="5">
        <v>0</v>
      </c>
      <c r="CF8" s="5">
        <v>0</v>
      </c>
      <c r="CG8" s="5">
        <v>0</v>
      </c>
      <c r="CH8" s="5">
        <v>0</v>
      </c>
      <c r="CI8" s="5">
        <v>0</v>
      </c>
      <c r="CJ8" s="5">
        <v>0</v>
      </c>
      <c r="CK8" s="5">
        <v>0</v>
      </c>
    </row>
    <row r="9" spans="1:89" x14ac:dyDescent="0.25">
      <c r="A9" s="5" t="str">
        <f>ETCellsProperties!A7</f>
        <v>11130101TX</v>
      </c>
      <c r="B9" s="5" t="str">
        <f>ETCellsProperties!B7</f>
        <v>ET of Groesbeck-Sandy OK</v>
      </c>
      <c r="C9" s="5" t="str">
        <f>ETCellsProperties!C7</f>
        <v>OK4249</v>
      </c>
      <c r="D9" s="5">
        <v>1</v>
      </c>
      <c r="E9" s="5">
        <v>0</v>
      </c>
      <c r="F9" s="5">
        <v>0</v>
      </c>
      <c r="G9" s="5">
        <v>1</v>
      </c>
      <c r="H9" s="5">
        <v>1</v>
      </c>
      <c r="I9" s="5">
        <v>0</v>
      </c>
      <c r="J9" s="5">
        <v>0</v>
      </c>
      <c r="K9" s="5">
        <v>1</v>
      </c>
      <c r="L9" s="5">
        <v>0</v>
      </c>
      <c r="M9" s="5">
        <v>0</v>
      </c>
      <c r="N9" s="5">
        <v>0</v>
      </c>
      <c r="O9" s="5">
        <v>1</v>
      </c>
      <c r="P9" s="5">
        <v>0</v>
      </c>
      <c r="Q9" s="5">
        <v>1</v>
      </c>
      <c r="R9" s="5">
        <v>0</v>
      </c>
      <c r="S9" s="5">
        <v>0</v>
      </c>
      <c r="T9" s="5">
        <v>0</v>
      </c>
      <c r="U9" s="5">
        <v>0</v>
      </c>
      <c r="V9" s="5">
        <v>0</v>
      </c>
      <c r="W9" s="5">
        <v>0</v>
      </c>
      <c r="X9" s="5">
        <v>0</v>
      </c>
      <c r="Y9" s="5">
        <v>0</v>
      </c>
      <c r="Z9" s="5">
        <v>0</v>
      </c>
      <c r="AA9" s="5">
        <v>0</v>
      </c>
      <c r="AB9" s="5">
        <v>0</v>
      </c>
      <c r="AC9" s="5">
        <v>0</v>
      </c>
      <c r="AD9" s="5">
        <v>0</v>
      </c>
      <c r="AE9" s="5">
        <v>1</v>
      </c>
      <c r="AF9" s="5">
        <v>0</v>
      </c>
      <c r="AG9" s="5">
        <v>1</v>
      </c>
      <c r="AH9" s="5">
        <v>0</v>
      </c>
      <c r="AI9" s="5">
        <v>0</v>
      </c>
      <c r="AJ9" s="5">
        <v>0</v>
      </c>
      <c r="AK9" s="5">
        <v>0</v>
      </c>
      <c r="AL9" s="5">
        <v>0</v>
      </c>
      <c r="AM9" s="5">
        <v>0</v>
      </c>
      <c r="AN9" s="5">
        <v>0</v>
      </c>
      <c r="AO9" s="5">
        <v>0</v>
      </c>
      <c r="AP9" s="5">
        <v>0</v>
      </c>
      <c r="AQ9" s="5">
        <v>0</v>
      </c>
      <c r="AR9" s="5">
        <v>1</v>
      </c>
      <c r="AS9" s="5">
        <v>0</v>
      </c>
      <c r="AT9" s="5">
        <v>0</v>
      </c>
      <c r="AU9" s="5">
        <v>0</v>
      </c>
      <c r="AV9" s="5">
        <v>1</v>
      </c>
      <c r="AW9" s="5">
        <v>1</v>
      </c>
      <c r="AX9" s="5">
        <v>1</v>
      </c>
      <c r="AY9" s="5">
        <v>0</v>
      </c>
      <c r="AZ9" s="5">
        <v>0</v>
      </c>
      <c r="BA9" s="5">
        <v>0</v>
      </c>
      <c r="BB9" s="5">
        <v>0</v>
      </c>
      <c r="BC9" s="5">
        <v>0</v>
      </c>
      <c r="BD9" s="5">
        <v>0</v>
      </c>
      <c r="BE9" s="5">
        <v>0</v>
      </c>
      <c r="BF9" s="5">
        <v>0</v>
      </c>
      <c r="BG9" s="5">
        <v>0</v>
      </c>
      <c r="BH9" s="5">
        <v>0</v>
      </c>
      <c r="BI9" s="5">
        <v>0</v>
      </c>
      <c r="BJ9" s="5">
        <v>1</v>
      </c>
      <c r="BK9" s="5">
        <v>0</v>
      </c>
      <c r="BL9" s="5">
        <v>1</v>
      </c>
      <c r="BM9" s="5">
        <v>0</v>
      </c>
      <c r="BN9" s="5">
        <v>0</v>
      </c>
      <c r="BO9" s="5">
        <v>0</v>
      </c>
      <c r="BP9" s="5">
        <v>0</v>
      </c>
      <c r="BQ9" s="5">
        <v>0</v>
      </c>
      <c r="BR9" s="5">
        <v>1</v>
      </c>
      <c r="BS9" s="5">
        <v>1</v>
      </c>
      <c r="BT9" s="5">
        <v>0</v>
      </c>
      <c r="BU9" s="5">
        <v>0</v>
      </c>
      <c r="BV9" s="5">
        <v>0</v>
      </c>
      <c r="BW9" s="5">
        <v>0</v>
      </c>
      <c r="BX9" s="5">
        <v>0</v>
      </c>
      <c r="BY9" s="5">
        <v>0</v>
      </c>
      <c r="BZ9" s="5">
        <v>1</v>
      </c>
      <c r="CA9" s="5">
        <v>0</v>
      </c>
      <c r="CB9" s="5">
        <v>0</v>
      </c>
      <c r="CC9" s="5">
        <v>0</v>
      </c>
      <c r="CD9" s="5">
        <v>0</v>
      </c>
      <c r="CE9" s="5">
        <v>0</v>
      </c>
      <c r="CF9" s="5">
        <v>0</v>
      </c>
      <c r="CG9" s="5">
        <v>0</v>
      </c>
      <c r="CH9" s="5">
        <v>0</v>
      </c>
      <c r="CI9" s="5">
        <v>0</v>
      </c>
      <c r="CJ9" s="5">
        <v>0</v>
      </c>
      <c r="CK9" s="5">
        <v>0</v>
      </c>
    </row>
    <row r="10" spans="1:89" x14ac:dyDescent="0.25">
      <c r="A10" s="5" t="str">
        <f>ETCellsProperties!A8</f>
        <v>11130101OK</v>
      </c>
      <c r="B10" s="5" t="str">
        <f>ETCellsProperties!B8</f>
        <v>ET of Groesbeck-Sandy OK</v>
      </c>
      <c r="C10" s="5" t="str">
        <f>ETCellsProperties!C8</f>
        <v>OK4249</v>
      </c>
      <c r="D10" s="5">
        <v>1</v>
      </c>
      <c r="E10" s="5">
        <v>0</v>
      </c>
      <c r="F10" s="5">
        <v>0</v>
      </c>
      <c r="G10" s="5">
        <v>1</v>
      </c>
      <c r="H10" s="5">
        <v>1</v>
      </c>
      <c r="I10" s="5">
        <v>0</v>
      </c>
      <c r="J10" s="5">
        <v>0</v>
      </c>
      <c r="K10" s="5">
        <v>1</v>
      </c>
      <c r="L10" s="5">
        <v>0</v>
      </c>
      <c r="M10" s="5">
        <v>0</v>
      </c>
      <c r="N10" s="5">
        <v>0</v>
      </c>
      <c r="O10" s="5">
        <v>1</v>
      </c>
      <c r="P10" s="5">
        <v>0</v>
      </c>
      <c r="Q10" s="5">
        <v>1</v>
      </c>
      <c r="R10" s="5">
        <v>0</v>
      </c>
      <c r="S10" s="5">
        <v>0</v>
      </c>
      <c r="T10" s="5">
        <v>0</v>
      </c>
      <c r="U10" s="5">
        <v>0</v>
      </c>
      <c r="V10" s="5">
        <v>0</v>
      </c>
      <c r="W10" s="5">
        <v>0</v>
      </c>
      <c r="X10" s="5">
        <v>0</v>
      </c>
      <c r="Y10" s="5">
        <v>0</v>
      </c>
      <c r="Z10" s="5">
        <v>0</v>
      </c>
      <c r="AA10" s="5">
        <v>0</v>
      </c>
      <c r="AB10" s="5">
        <v>0</v>
      </c>
      <c r="AC10" s="5">
        <v>0</v>
      </c>
      <c r="AD10" s="5">
        <v>0</v>
      </c>
      <c r="AE10" s="5">
        <v>1</v>
      </c>
      <c r="AF10" s="5">
        <v>0</v>
      </c>
      <c r="AG10" s="5">
        <v>1</v>
      </c>
      <c r="AH10" s="5">
        <v>0</v>
      </c>
      <c r="AI10" s="5">
        <v>0</v>
      </c>
      <c r="AJ10" s="5">
        <v>0</v>
      </c>
      <c r="AK10" s="5">
        <v>0</v>
      </c>
      <c r="AL10" s="5">
        <v>0</v>
      </c>
      <c r="AM10" s="5">
        <v>0</v>
      </c>
      <c r="AN10" s="5">
        <v>0</v>
      </c>
      <c r="AO10" s="5">
        <v>0</v>
      </c>
      <c r="AP10" s="5">
        <v>0</v>
      </c>
      <c r="AQ10" s="5">
        <v>0</v>
      </c>
      <c r="AR10" s="5">
        <v>1</v>
      </c>
      <c r="AS10" s="5">
        <v>0</v>
      </c>
      <c r="AT10" s="5">
        <v>0</v>
      </c>
      <c r="AU10" s="5">
        <v>0</v>
      </c>
      <c r="AV10" s="5">
        <v>1</v>
      </c>
      <c r="AW10" s="5">
        <v>1</v>
      </c>
      <c r="AX10" s="5">
        <v>1</v>
      </c>
      <c r="AY10" s="5">
        <v>0</v>
      </c>
      <c r="AZ10" s="5">
        <v>0</v>
      </c>
      <c r="BA10" s="5">
        <v>0</v>
      </c>
      <c r="BB10" s="5">
        <v>0</v>
      </c>
      <c r="BC10" s="5">
        <v>0</v>
      </c>
      <c r="BD10" s="5">
        <v>0</v>
      </c>
      <c r="BE10" s="5">
        <v>0</v>
      </c>
      <c r="BF10" s="5">
        <v>0</v>
      </c>
      <c r="BG10" s="5">
        <v>0</v>
      </c>
      <c r="BH10" s="5">
        <v>0</v>
      </c>
      <c r="BI10" s="5">
        <v>0</v>
      </c>
      <c r="BJ10" s="5">
        <v>1</v>
      </c>
      <c r="BK10" s="5">
        <v>0</v>
      </c>
      <c r="BL10" s="5">
        <v>1</v>
      </c>
      <c r="BM10" s="5">
        <v>0</v>
      </c>
      <c r="BN10" s="5">
        <v>0</v>
      </c>
      <c r="BO10" s="5">
        <v>0</v>
      </c>
      <c r="BP10" s="5">
        <v>0</v>
      </c>
      <c r="BQ10" s="5">
        <v>0</v>
      </c>
      <c r="BR10" s="5">
        <v>1</v>
      </c>
      <c r="BS10" s="5">
        <v>1</v>
      </c>
      <c r="BT10" s="5">
        <v>0</v>
      </c>
      <c r="BU10" s="5">
        <v>0</v>
      </c>
      <c r="BV10" s="5">
        <v>0</v>
      </c>
      <c r="BW10" s="5">
        <v>0</v>
      </c>
      <c r="BX10" s="5">
        <v>0</v>
      </c>
      <c r="BY10" s="5">
        <v>0</v>
      </c>
      <c r="BZ10" s="5">
        <v>1</v>
      </c>
      <c r="CA10" s="5">
        <v>0</v>
      </c>
      <c r="CB10" s="5">
        <v>0</v>
      </c>
      <c r="CC10" s="5">
        <v>0</v>
      </c>
      <c r="CD10" s="5">
        <v>0</v>
      </c>
      <c r="CE10" s="5">
        <v>0</v>
      </c>
      <c r="CF10" s="5">
        <v>0</v>
      </c>
      <c r="CG10" s="5">
        <v>0</v>
      </c>
      <c r="CH10" s="5">
        <v>0</v>
      </c>
      <c r="CI10" s="5">
        <v>0</v>
      </c>
      <c r="CJ10" s="5">
        <v>0</v>
      </c>
      <c r="CK10" s="5">
        <v>0</v>
      </c>
    </row>
    <row r="11" spans="1:89" x14ac:dyDescent="0.25">
      <c r="A11" s="47" t="str">
        <f>ETCellsProperties!A9</f>
        <v>11120202OK</v>
      </c>
      <c r="B11" s="47" t="str">
        <f>ETCellsProperties!B9</f>
        <v>ET of Lower Salt Fork Red OK</v>
      </c>
      <c r="C11" s="47" t="str">
        <f>ETCellsProperties!C9</f>
        <v>OK0179</v>
      </c>
      <c r="D11" s="47">
        <v>1</v>
      </c>
      <c r="E11" s="5">
        <v>0</v>
      </c>
      <c r="F11" s="5">
        <v>0</v>
      </c>
      <c r="G11" s="5">
        <v>1</v>
      </c>
      <c r="H11" s="5">
        <v>1</v>
      </c>
      <c r="I11" s="5">
        <v>0</v>
      </c>
      <c r="J11" s="5">
        <v>0</v>
      </c>
      <c r="K11" s="5">
        <v>1</v>
      </c>
      <c r="L11" s="5">
        <v>0</v>
      </c>
      <c r="M11" s="5">
        <v>0</v>
      </c>
      <c r="N11" s="5">
        <v>0</v>
      </c>
      <c r="O11" s="5">
        <v>1</v>
      </c>
      <c r="P11" s="5">
        <v>0</v>
      </c>
      <c r="Q11" s="5">
        <v>1</v>
      </c>
      <c r="R11" s="5">
        <v>0</v>
      </c>
      <c r="S11" s="5">
        <v>0</v>
      </c>
      <c r="T11" s="5">
        <v>0</v>
      </c>
      <c r="U11" s="5">
        <v>0</v>
      </c>
      <c r="V11" s="5">
        <v>0</v>
      </c>
      <c r="W11" s="5">
        <v>0</v>
      </c>
      <c r="X11" s="5">
        <v>0</v>
      </c>
      <c r="Y11" s="5">
        <v>0</v>
      </c>
      <c r="Z11" s="5">
        <v>0</v>
      </c>
      <c r="AA11" s="5">
        <v>0</v>
      </c>
      <c r="AB11" s="5">
        <v>0</v>
      </c>
      <c r="AC11" s="5">
        <v>0</v>
      </c>
      <c r="AD11" s="5">
        <v>0</v>
      </c>
      <c r="AE11" s="5">
        <v>1</v>
      </c>
      <c r="AF11" s="5">
        <v>0</v>
      </c>
      <c r="AG11" s="5">
        <v>1</v>
      </c>
      <c r="AH11" s="5">
        <v>0</v>
      </c>
      <c r="AI11" s="5">
        <v>0</v>
      </c>
      <c r="AJ11" s="5">
        <v>0</v>
      </c>
      <c r="AK11" s="5">
        <v>0</v>
      </c>
      <c r="AL11" s="5">
        <v>0</v>
      </c>
      <c r="AM11" s="5">
        <v>0</v>
      </c>
      <c r="AN11" s="5">
        <v>0</v>
      </c>
      <c r="AO11" s="5">
        <v>0</v>
      </c>
      <c r="AP11" s="5">
        <v>0</v>
      </c>
      <c r="AQ11" s="5">
        <v>0</v>
      </c>
      <c r="AR11" s="5">
        <v>1</v>
      </c>
      <c r="AS11" s="5">
        <v>0</v>
      </c>
      <c r="AT11" s="5">
        <v>0</v>
      </c>
      <c r="AU11" s="5">
        <v>0</v>
      </c>
      <c r="AV11" s="5">
        <v>1</v>
      </c>
      <c r="AW11" s="5">
        <v>1</v>
      </c>
      <c r="AX11" s="5">
        <v>1</v>
      </c>
      <c r="AY11" s="5">
        <v>0</v>
      </c>
      <c r="AZ11" s="5">
        <v>0</v>
      </c>
      <c r="BA11" s="5">
        <v>0</v>
      </c>
      <c r="BB11" s="5">
        <v>0</v>
      </c>
      <c r="BC11" s="5">
        <v>0</v>
      </c>
      <c r="BD11" s="5">
        <v>0</v>
      </c>
      <c r="BE11" s="5">
        <v>0</v>
      </c>
      <c r="BF11" s="5">
        <v>0</v>
      </c>
      <c r="BG11" s="5">
        <v>0</v>
      </c>
      <c r="BH11" s="5">
        <v>0</v>
      </c>
      <c r="BI11" s="5">
        <v>0</v>
      </c>
      <c r="BJ11" s="5">
        <v>1</v>
      </c>
      <c r="BK11" s="5">
        <v>0</v>
      </c>
      <c r="BL11" s="5">
        <v>1</v>
      </c>
      <c r="BM11" s="5">
        <v>0</v>
      </c>
      <c r="BN11" s="5">
        <v>0</v>
      </c>
      <c r="BO11" s="5">
        <v>0</v>
      </c>
      <c r="BP11" s="5">
        <v>0</v>
      </c>
      <c r="BQ11" s="5">
        <v>0</v>
      </c>
      <c r="BR11" s="5">
        <v>1</v>
      </c>
      <c r="BS11" s="5">
        <v>1</v>
      </c>
      <c r="BT11" s="5">
        <v>0</v>
      </c>
      <c r="BU11" s="5">
        <v>0</v>
      </c>
      <c r="BV11" s="5">
        <v>0</v>
      </c>
      <c r="BW11" s="5">
        <v>0</v>
      </c>
      <c r="BX11" s="5">
        <v>0</v>
      </c>
      <c r="BY11" s="5">
        <v>0</v>
      </c>
      <c r="BZ11" s="5">
        <v>1</v>
      </c>
      <c r="CA11" s="5">
        <v>0</v>
      </c>
      <c r="CB11" s="5">
        <v>0</v>
      </c>
      <c r="CC11" s="5">
        <v>0</v>
      </c>
      <c r="CD11" s="5">
        <v>0</v>
      </c>
      <c r="CE11" s="5">
        <v>0</v>
      </c>
      <c r="CF11" s="5">
        <v>0</v>
      </c>
      <c r="CG11" s="5">
        <v>0</v>
      </c>
      <c r="CH11" s="5">
        <v>0</v>
      </c>
      <c r="CI11" s="5">
        <v>0</v>
      </c>
      <c r="CJ11" s="5">
        <v>0</v>
      </c>
      <c r="CK11" s="5">
        <v>0</v>
      </c>
    </row>
    <row r="12" spans="1:89" x14ac:dyDescent="0.25">
      <c r="A12" s="5" t="str">
        <f>ETCellsProperties!A10</f>
        <v>11120304OK</v>
      </c>
      <c r="B12" s="5" t="str">
        <f>ETCellsProperties!B10</f>
        <v>ET of Elm Fork Red OK</v>
      </c>
      <c r="C12" s="5" t="str">
        <f>ETCellsProperties!C10</f>
        <v>OK5509</v>
      </c>
      <c r="D12" s="5">
        <v>1</v>
      </c>
      <c r="E12" s="5">
        <v>0</v>
      </c>
      <c r="F12" s="5">
        <v>0</v>
      </c>
      <c r="G12" s="5">
        <v>1</v>
      </c>
      <c r="H12" s="5">
        <v>1</v>
      </c>
      <c r="I12" s="5">
        <v>0</v>
      </c>
      <c r="J12" s="5">
        <v>0</v>
      </c>
      <c r="K12" s="5">
        <v>1</v>
      </c>
      <c r="L12" s="5">
        <v>0</v>
      </c>
      <c r="M12" s="5">
        <v>0</v>
      </c>
      <c r="N12" s="5">
        <v>0</v>
      </c>
      <c r="O12" s="5">
        <v>1</v>
      </c>
      <c r="P12" s="5">
        <v>0</v>
      </c>
      <c r="Q12" s="5">
        <v>1</v>
      </c>
      <c r="R12" s="5">
        <v>0</v>
      </c>
      <c r="S12" s="5">
        <v>0</v>
      </c>
      <c r="T12" s="5">
        <v>0</v>
      </c>
      <c r="U12" s="5">
        <v>0</v>
      </c>
      <c r="V12" s="5">
        <v>0</v>
      </c>
      <c r="W12" s="5">
        <v>0</v>
      </c>
      <c r="X12" s="5">
        <v>0</v>
      </c>
      <c r="Y12" s="5">
        <v>0</v>
      </c>
      <c r="Z12" s="5">
        <v>0</v>
      </c>
      <c r="AA12" s="5">
        <v>0</v>
      </c>
      <c r="AB12" s="5">
        <v>0</v>
      </c>
      <c r="AC12" s="5">
        <v>0</v>
      </c>
      <c r="AD12" s="5">
        <v>0</v>
      </c>
      <c r="AE12" s="5">
        <v>1</v>
      </c>
      <c r="AF12" s="5">
        <v>0</v>
      </c>
      <c r="AG12" s="5">
        <v>1</v>
      </c>
      <c r="AH12" s="5">
        <v>0</v>
      </c>
      <c r="AI12" s="5">
        <v>0</v>
      </c>
      <c r="AJ12" s="5">
        <v>0</v>
      </c>
      <c r="AK12" s="5">
        <v>0</v>
      </c>
      <c r="AL12" s="5">
        <v>0</v>
      </c>
      <c r="AM12" s="5">
        <v>0</v>
      </c>
      <c r="AN12" s="5">
        <v>0</v>
      </c>
      <c r="AO12" s="5">
        <v>0</v>
      </c>
      <c r="AP12" s="5">
        <v>0</v>
      </c>
      <c r="AQ12" s="5">
        <v>0</v>
      </c>
      <c r="AR12" s="5">
        <v>1</v>
      </c>
      <c r="AS12" s="5">
        <v>0</v>
      </c>
      <c r="AT12" s="5">
        <v>0</v>
      </c>
      <c r="AU12" s="5">
        <v>0</v>
      </c>
      <c r="AV12" s="5">
        <v>1</v>
      </c>
      <c r="AW12" s="5">
        <v>1</v>
      </c>
      <c r="AX12" s="5">
        <v>1</v>
      </c>
      <c r="AY12" s="5">
        <v>0</v>
      </c>
      <c r="AZ12" s="5">
        <v>0</v>
      </c>
      <c r="BA12" s="5">
        <v>0</v>
      </c>
      <c r="BB12" s="5">
        <v>0</v>
      </c>
      <c r="BC12" s="5">
        <v>0</v>
      </c>
      <c r="BD12" s="5">
        <v>0</v>
      </c>
      <c r="BE12" s="5">
        <v>0</v>
      </c>
      <c r="BF12" s="5">
        <v>0</v>
      </c>
      <c r="BG12" s="5">
        <v>0</v>
      </c>
      <c r="BH12" s="5">
        <v>0</v>
      </c>
      <c r="BI12" s="5">
        <v>0</v>
      </c>
      <c r="BJ12" s="5">
        <v>1</v>
      </c>
      <c r="BK12" s="5">
        <v>0</v>
      </c>
      <c r="BL12" s="5">
        <v>1</v>
      </c>
      <c r="BM12" s="5">
        <v>0</v>
      </c>
      <c r="BN12" s="5">
        <v>0</v>
      </c>
      <c r="BO12" s="5">
        <v>0</v>
      </c>
      <c r="BP12" s="5">
        <v>0</v>
      </c>
      <c r="BQ12" s="5">
        <v>0</v>
      </c>
      <c r="BR12" s="5">
        <v>1</v>
      </c>
      <c r="BS12" s="5">
        <v>1</v>
      </c>
      <c r="BT12" s="5">
        <v>0</v>
      </c>
      <c r="BU12" s="5">
        <v>0</v>
      </c>
      <c r="BV12" s="5">
        <v>0</v>
      </c>
      <c r="BW12" s="5">
        <v>0</v>
      </c>
      <c r="BX12" s="5">
        <v>0</v>
      </c>
      <c r="BY12" s="5">
        <v>0</v>
      </c>
      <c r="BZ12" s="5">
        <v>1</v>
      </c>
      <c r="CA12" s="5">
        <v>0</v>
      </c>
      <c r="CB12" s="5">
        <v>0</v>
      </c>
      <c r="CC12" s="5">
        <v>0</v>
      </c>
      <c r="CD12" s="5">
        <v>0</v>
      </c>
      <c r="CE12" s="5">
        <v>0</v>
      </c>
      <c r="CF12" s="5">
        <v>0</v>
      </c>
      <c r="CG12" s="5">
        <v>0</v>
      </c>
      <c r="CH12" s="5">
        <v>0</v>
      </c>
      <c r="CI12" s="5">
        <v>0</v>
      </c>
      <c r="CJ12" s="5">
        <v>0</v>
      </c>
      <c r="CK12" s="5">
        <v>0</v>
      </c>
    </row>
    <row r="13" spans="1:89" x14ac:dyDescent="0.25">
      <c r="A13" s="5" t="str">
        <f>ETCellsProperties!A11</f>
        <v>11120302OK</v>
      </c>
      <c r="B13" s="5" t="str">
        <f>ETCellsProperties!B11</f>
        <v>ET of Middle North Fork Red OK</v>
      </c>
      <c r="C13" s="5" t="str">
        <f>ETCellsProperties!C11</f>
        <v>OK2944</v>
      </c>
      <c r="D13" s="5">
        <v>1</v>
      </c>
      <c r="E13" s="5">
        <v>0</v>
      </c>
      <c r="F13" s="5">
        <v>0</v>
      </c>
      <c r="G13" s="5">
        <v>1</v>
      </c>
      <c r="H13" s="5">
        <v>1</v>
      </c>
      <c r="I13" s="5">
        <v>0</v>
      </c>
      <c r="J13" s="5">
        <v>0</v>
      </c>
      <c r="K13" s="5">
        <v>1</v>
      </c>
      <c r="L13" s="5">
        <v>0</v>
      </c>
      <c r="M13" s="5">
        <v>0</v>
      </c>
      <c r="N13" s="5">
        <v>0</v>
      </c>
      <c r="O13" s="5">
        <v>1</v>
      </c>
      <c r="P13" s="5">
        <v>0</v>
      </c>
      <c r="Q13" s="5">
        <v>1</v>
      </c>
      <c r="R13" s="5">
        <v>0</v>
      </c>
      <c r="S13" s="5">
        <v>0</v>
      </c>
      <c r="T13" s="5">
        <v>0</v>
      </c>
      <c r="U13" s="5">
        <v>0</v>
      </c>
      <c r="V13" s="5">
        <v>0</v>
      </c>
      <c r="W13" s="5">
        <v>0</v>
      </c>
      <c r="X13" s="5">
        <v>0</v>
      </c>
      <c r="Y13" s="5">
        <v>0</v>
      </c>
      <c r="Z13" s="5">
        <v>0</v>
      </c>
      <c r="AA13" s="5">
        <v>0</v>
      </c>
      <c r="AB13" s="5">
        <v>0</v>
      </c>
      <c r="AC13" s="5">
        <v>0</v>
      </c>
      <c r="AD13" s="5">
        <v>0</v>
      </c>
      <c r="AE13" s="5">
        <v>1</v>
      </c>
      <c r="AF13" s="5">
        <v>0</v>
      </c>
      <c r="AG13" s="5">
        <v>1</v>
      </c>
      <c r="AH13" s="5">
        <v>0</v>
      </c>
      <c r="AI13" s="5">
        <v>0</v>
      </c>
      <c r="AJ13" s="5">
        <v>0</v>
      </c>
      <c r="AK13" s="5">
        <v>0</v>
      </c>
      <c r="AL13" s="5">
        <v>0</v>
      </c>
      <c r="AM13" s="5">
        <v>0</v>
      </c>
      <c r="AN13" s="5">
        <v>0</v>
      </c>
      <c r="AO13" s="5">
        <v>0</v>
      </c>
      <c r="AP13" s="5">
        <v>0</v>
      </c>
      <c r="AQ13" s="5">
        <v>0</v>
      </c>
      <c r="AR13" s="5">
        <v>1</v>
      </c>
      <c r="AS13" s="5">
        <v>0</v>
      </c>
      <c r="AT13" s="5">
        <v>0</v>
      </c>
      <c r="AU13" s="5">
        <v>0</v>
      </c>
      <c r="AV13" s="5">
        <v>1</v>
      </c>
      <c r="AW13" s="5">
        <v>1</v>
      </c>
      <c r="AX13" s="5">
        <v>1</v>
      </c>
      <c r="AY13" s="5">
        <v>0</v>
      </c>
      <c r="AZ13" s="5">
        <v>0</v>
      </c>
      <c r="BA13" s="5">
        <v>0</v>
      </c>
      <c r="BB13" s="5">
        <v>0</v>
      </c>
      <c r="BC13" s="5">
        <v>0</v>
      </c>
      <c r="BD13" s="5">
        <v>0</v>
      </c>
      <c r="BE13" s="5">
        <v>0</v>
      </c>
      <c r="BF13" s="5">
        <v>0</v>
      </c>
      <c r="BG13" s="5">
        <v>0</v>
      </c>
      <c r="BH13" s="5">
        <v>0</v>
      </c>
      <c r="BI13" s="5">
        <v>0</v>
      </c>
      <c r="BJ13" s="5">
        <v>1</v>
      </c>
      <c r="BK13" s="5">
        <v>0</v>
      </c>
      <c r="BL13" s="5">
        <v>1</v>
      </c>
      <c r="BM13" s="5">
        <v>0</v>
      </c>
      <c r="BN13" s="5">
        <v>0</v>
      </c>
      <c r="BO13" s="5">
        <v>0</v>
      </c>
      <c r="BP13" s="5">
        <v>0</v>
      </c>
      <c r="BQ13" s="5">
        <v>0</v>
      </c>
      <c r="BR13" s="5">
        <v>1</v>
      </c>
      <c r="BS13" s="5">
        <v>1</v>
      </c>
      <c r="BT13" s="5">
        <v>0</v>
      </c>
      <c r="BU13" s="5">
        <v>0</v>
      </c>
      <c r="BV13" s="5">
        <v>0</v>
      </c>
      <c r="BW13" s="5">
        <v>0</v>
      </c>
      <c r="BX13" s="5">
        <v>0</v>
      </c>
      <c r="BY13" s="5">
        <v>0</v>
      </c>
      <c r="BZ13" s="5">
        <v>1</v>
      </c>
      <c r="CA13" s="5">
        <v>0</v>
      </c>
      <c r="CB13" s="5">
        <v>0</v>
      </c>
      <c r="CC13" s="5">
        <v>0</v>
      </c>
      <c r="CD13" s="5">
        <v>0</v>
      </c>
      <c r="CE13" s="5">
        <v>0</v>
      </c>
      <c r="CF13" s="5">
        <v>0</v>
      </c>
      <c r="CG13" s="5">
        <v>0</v>
      </c>
      <c r="CH13" s="5">
        <v>0</v>
      </c>
      <c r="CI13" s="5">
        <v>0</v>
      </c>
      <c r="CJ13" s="5">
        <v>0</v>
      </c>
      <c r="CK13" s="5">
        <v>0</v>
      </c>
    </row>
    <row r="14" spans="1:89" x14ac:dyDescent="0.25">
      <c r="A14" s="5" t="str">
        <f>ETCellsProperties!A12</f>
        <v>11120303OK</v>
      </c>
      <c r="B14" s="5" t="str">
        <f>ETCellsProperties!B12</f>
        <v>ET of Lower North Fork Red OK</v>
      </c>
      <c r="C14" s="5" t="str">
        <f>ETCellsProperties!C12</f>
        <v>OK8879</v>
      </c>
      <c r="D14" s="5">
        <v>1</v>
      </c>
      <c r="E14" s="5">
        <v>0</v>
      </c>
      <c r="F14" s="5">
        <v>0</v>
      </c>
      <c r="G14" s="5">
        <v>1</v>
      </c>
      <c r="H14" s="5">
        <v>1</v>
      </c>
      <c r="I14" s="5">
        <v>0</v>
      </c>
      <c r="J14" s="5">
        <v>0</v>
      </c>
      <c r="K14" s="5">
        <v>1</v>
      </c>
      <c r="L14" s="5">
        <v>0</v>
      </c>
      <c r="M14" s="5">
        <v>0</v>
      </c>
      <c r="N14" s="5">
        <v>0</v>
      </c>
      <c r="O14" s="5">
        <v>1</v>
      </c>
      <c r="P14" s="5">
        <v>0</v>
      </c>
      <c r="Q14" s="5">
        <v>1</v>
      </c>
      <c r="R14" s="5">
        <v>0</v>
      </c>
      <c r="S14" s="5">
        <v>0</v>
      </c>
      <c r="T14" s="5">
        <v>0</v>
      </c>
      <c r="U14" s="5">
        <v>0</v>
      </c>
      <c r="V14" s="5">
        <v>0</v>
      </c>
      <c r="W14" s="5">
        <v>0</v>
      </c>
      <c r="X14" s="5">
        <v>0</v>
      </c>
      <c r="Y14" s="5">
        <v>0</v>
      </c>
      <c r="Z14" s="5">
        <v>0</v>
      </c>
      <c r="AA14" s="5">
        <v>0</v>
      </c>
      <c r="AB14" s="5">
        <v>0</v>
      </c>
      <c r="AC14" s="5">
        <v>0</v>
      </c>
      <c r="AD14" s="5">
        <v>0</v>
      </c>
      <c r="AE14" s="5">
        <v>1</v>
      </c>
      <c r="AF14" s="5">
        <v>0</v>
      </c>
      <c r="AG14" s="5">
        <v>1</v>
      </c>
      <c r="AH14" s="5">
        <v>0</v>
      </c>
      <c r="AI14" s="5">
        <v>0</v>
      </c>
      <c r="AJ14" s="5">
        <v>0</v>
      </c>
      <c r="AK14" s="5">
        <v>0</v>
      </c>
      <c r="AL14" s="5">
        <v>0</v>
      </c>
      <c r="AM14" s="5">
        <v>0</v>
      </c>
      <c r="AN14" s="5">
        <v>0</v>
      </c>
      <c r="AO14" s="5">
        <v>0</v>
      </c>
      <c r="AP14" s="5">
        <v>0</v>
      </c>
      <c r="AQ14" s="5">
        <v>0</v>
      </c>
      <c r="AR14" s="5">
        <v>1</v>
      </c>
      <c r="AS14" s="5">
        <v>0</v>
      </c>
      <c r="AT14" s="5">
        <v>0</v>
      </c>
      <c r="AU14" s="5">
        <v>0</v>
      </c>
      <c r="AV14" s="5">
        <v>1</v>
      </c>
      <c r="AW14" s="5">
        <v>1</v>
      </c>
      <c r="AX14" s="5">
        <v>1</v>
      </c>
      <c r="AY14" s="5">
        <v>0</v>
      </c>
      <c r="AZ14" s="5">
        <v>0</v>
      </c>
      <c r="BA14" s="5">
        <v>0</v>
      </c>
      <c r="BB14" s="5">
        <v>0</v>
      </c>
      <c r="BC14" s="5">
        <v>0</v>
      </c>
      <c r="BD14" s="5">
        <v>0</v>
      </c>
      <c r="BE14" s="5">
        <v>0</v>
      </c>
      <c r="BF14" s="5">
        <v>0</v>
      </c>
      <c r="BG14" s="5">
        <v>0</v>
      </c>
      <c r="BH14" s="5">
        <v>0</v>
      </c>
      <c r="BI14" s="5">
        <v>0</v>
      </c>
      <c r="BJ14" s="5">
        <v>1</v>
      </c>
      <c r="BK14" s="5">
        <v>0</v>
      </c>
      <c r="BL14" s="5">
        <v>1</v>
      </c>
      <c r="BM14" s="5">
        <v>0</v>
      </c>
      <c r="BN14" s="5">
        <v>0</v>
      </c>
      <c r="BO14" s="5">
        <v>0</v>
      </c>
      <c r="BP14" s="5">
        <v>0</v>
      </c>
      <c r="BQ14" s="5">
        <v>0</v>
      </c>
      <c r="BR14" s="5">
        <v>1</v>
      </c>
      <c r="BS14" s="5">
        <v>1</v>
      </c>
      <c r="BT14" s="5">
        <v>0</v>
      </c>
      <c r="BU14" s="5">
        <v>0</v>
      </c>
      <c r="BV14" s="5">
        <v>0</v>
      </c>
      <c r="BW14" s="5">
        <v>0</v>
      </c>
      <c r="BX14" s="5">
        <v>0</v>
      </c>
      <c r="BY14" s="5">
        <v>0</v>
      </c>
      <c r="BZ14" s="5">
        <v>1</v>
      </c>
      <c r="CA14" s="5">
        <v>0</v>
      </c>
      <c r="CB14" s="5">
        <v>0</v>
      </c>
      <c r="CC14" s="5">
        <v>0</v>
      </c>
      <c r="CD14" s="5">
        <v>0</v>
      </c>
      <c r="CE14" s="5">
        <v>0</v>
      </c>
      <c r="CF14" s="5">
        <v>0</v>
      </c>
      <c r="CG14" s="5">
        <v>0</v>
      </c>
      <c r="CH14" s="5">
        <v>0</v>
      </c>
      <c r="CI14" s="5">
        <v>0</v>
      </c>
      <c r="CJ14" s="5">
        <v>0</v>
      </c>
      <c r="CK14" s="5">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9"/>
  <sheetViews>
    <sheetView zoomScale="85" zoomScaleNormal="85"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2" max="2" width="12.5703125" customWidth="1"/>
    <col min="3" max="3" width="32.5703125" customWidth="1"/>
    <col min="4" max="5" width="12.7109375" customWidth="1"/>
    <col min="6" max="6" width="11.42578125" customWidth="1"/>
    <col min="7" max="7" width="17.140625" customWidth="1"/>
    <col min="8" max="8" width="21.85546875" customWidth="1"/>
    <col min="9" max="9" width="17.140625" customWidth="1"/>
    <col min="10" max="10" width="21.85546875" customWidth="1"/>
    <col min="11" max="12" width="10" customWidth="1"/>
    <col min="13" max="13" width="12" customWidth="1"/>
  </cols>
  <sheetData>
    <row r="1" spans="1:13" ht="45" x14ac:dyDescent="0.25">
      <c r="A1" s="2" t="s">
        <v>49</v>
      </c>
      <c r="B1" s="3" t="s">
        <v>50</v>
      </c>
      <c r="C1" s="3" t="s">
        <v>51</v>
      </c>
      <c r="D1" s="3" t="s">
        <v>52</v>
      </c>
      <c r="E1" s="3" t="s">
        <v>53</v>
      </c>
      <c r="F1" s="3" t="s">
        <v>54</v>
      </c>
      <c r="G1" s="2" t="s">
        <v>55</v>
      </c>
      <c r="H1" s="2" t="s">
        <v>56</v>
      </c>
      <c r="I1" s="2" t="s">
        <v>57</v>
      </c>
      <c r="J1" s="2" t="s">
        <v>58</v>
      </c>
      <c r="K1" s="4" t="s">
        <v>59</v>
      </c>
      <c r="L1" s="4" t="s">
        <v>60</v>
      </c>
      <c r="M1" s="4" t="s">
        <v>61</v>
      </c>
    </row>
    <row r="2" spans="1:13" x14ac:dyDescent="0.25">
      <c r="A2" s="5">
        <v>1</v>
      </c>
      <c r="B2" s="6" t="s">
        <v>14</v>
      </c>
      <c r="C2" s="7" t="str">
        <f>INDEX(HucMetMap!E$2:E$10000,MATCH($M2,HucMetMap!$A$2:$A$10000,0),1)</f>
        <v>McLean</v>
      </c>
      <c r="D2" s="8">
        <f>INDEX(HucMetMap!F$2:F$10000,MATCH($M2,HucMetMap!$A$2:$A$10000,0),1)</f>
        <v>35.2361</v>
      </c>
      <c r="E2" s="8">
        <f>INDEX(HucMetMap!G$2:G$10000,MATCH($M2,HucMetMap!$A$2:$A$10000,0),1)</f>
        <v>-100.59220000000001</v>
      </c>
      <c r="F2" s="9">
        <f>INDEX(HucMetMap!H$2:H$10000,MATCH($M2,HucMetMap!$A$2:$A$10000,0),1)</f>
        <v>2632</v>
      </c>
      <c r="G2" s="10" t="str">
        <f>INDEX(WindMon!A$3:A$10000,MATCH($M2,WindMon!$A$3:$A$10000,0),1)</f>
        <v>11120301</v>
      </c>
      <c r="H2" s="10" t="str">
        <f>INDEX(WindMon!B$3:B$10000,MATCH($M2,WindMon!$A$3:$A$10000,0),1)</f>
        <v>HUC 11120301 Wind</v>
      </c>
      <c r="I2" s="10" t="str">
        <f>INDEX(KoMon!A$3:A$10000,MATCH($M2,WindMon!$A$3:$A$10000,0),1)</f>
        <v>11120301</v>
      </c>
      <c r="J2" s="10" t="str">
        <f>INDEX(KoMon!B$3:B$10000,MATCH($M2,WindMon!$A$3:$A$10000,0),1)</f>
        <v>HUC 11120301 Ko</v>
      </c>
      <c r="K2" s="10"/>
      <c r="L2" s="10"/>
      <c r="M2" s="5" t="str">
        <f>INDEX(HucMetMap!A$2:A$10000,MATCH($B2,HucMetMap!$D$2:$D$10000,0),1)</f>
        <v>11120301</v>
      </c>
    </row>
    <row r="3" spans="1:13" x14ac:dyDescent="0.25">
      <c r="A3" s="5">
        <f>A2+1</f>
        <v>2</v>
      </c>
      <c r="B3" s="6" t="s">
        <v>12</v>
      </c>
      <c r="C3" s="7" t="str">
        <f>INDEX(HucMetMap!E$2:E$10000,MATCH($M3,HucMetMap!$A$2:$A$10000,0),1)</f>
        <v>Clarendon</v>
      </c>
      <c r="D3" s="8">
        <f>INDEX(HucMetMap!F$2:F$10000,MATCH($M3,HucMetMap!$A$2:$A$10000,0),1)</f>
        <v>34.932499999999997</v>
      </c>
      <c r="E3" s="8">
        <f>INDEX(HucMetMap!G$2:G$10000,MATCH($M3,HucMetMap!$A$2:$A$10000,0),1)</f>
        <v>-100.8903</v>
      </c>
      <c r="F3" s="9">
        <f>INDEX(HucMetMap!H$2:H$10000,MATCH($M3,HucMetMap!$A$2:$A$10000,0),1)</f>
        <v>2700</v>
      </c>
      <c r="G3" s="10" t="str">
        <f>INDEX(WindMon!A$3:A$10000,MATCH($M3,WindMon!$A$3:$A$10000,0),1)</f>
        <v>11120201</v>
      </c>
      <c r="H3" s="10" t="str">
        <f>INDEX(WindMon!B$3:B$10000,MATCH($M3,WindMon!$A$3:$A$10000,0),1)</f>
        <v>HUC 11120201 Wind</v>
      </c>
      <c r="I3" s="10" t="str">
        <f>INDEX(KoMon!A$3:A$10000,MATCH($M3,WindMon!$A$3:$A$10000,0),1)</f>
        <v>11120201</v>
      </c>
      <c r="J3" s="10" t="str">
        <f>INDEX(KoMon!B$3:B$10000,MATCH($M3,WindMon!$A$3:$A$10000,0),1)</f>
        <v>HUC 11120201 Ko</v>
      </c>
      <c r="K3" s="10"/>
      <c r="L3" s="10"/>
      <c r="M3" s="5" t="str">
        <f>INDEX(HucMetMap!A$2:A$10000,MATCH($B3,HucMetMap!$D$2:$D$10000,0),1)</f>
        <v>11120201</v>
      </c>
    </row>
    <row r="4" spans="1:13" x14ac:dyDescent="0.25">
      <c r="A4" s="5">
        <f>A3+1</f>
        <v>3</v>
      </c>
      <c r="B4" s="6" t="s">
        <v>15</v>
      </c>
      <c r="C4" s="7" t="str">
        <f>INDEX(HucMetMap!E$2:E$10000,MATCH($M4,HucMetMap!$A$2:$A$10000,0),1)</f>
        <v>Wellington</v>
      </c>
      <c r="D4" s="8">
        <f>INDEX(HucMetMap!F$2:F$10000,MATCH($M4,HucMetMap!$A$2:$A$10000,0),1)</f>
        <v>34.842199999999998</v>
      </c>
      <c r="E4" s="8">
        <f>INDEX(HucMetMap!G$2:G$10000,MATCH($M4,HucMetMap!$A$2:$A$10000,0),1)</f>
        <v>-100.2103</v>
      </c>
      <c r="F4" s="9">
        <f>INDEX(HucMetMap!H$2:H$10000,MATCH($M4,HucMetMap!$A$2:$A$10000,0),1)</f>
        <v>2040</v>
      </c>
      <c r="G4" s="10" t="str">
        <f>INDEX(WindMon!A$3:A$10000,MATCH($M4,WindMon!$A$3:$A$10000,0),1)</f>
        <v>11120202</v>
      </c>
      <c r="H4" s="10" t="str">
        <f>INDEX(WindMon!B$3:B$10000,MATCH($M4,WindMon!$A$3:$A$10000,0),1)</f>
        <v>HUC 11120202 Wind</v>
      </c>
      <c r="I4" s="10" t="str">
        <f>INDEX(KoMon!A$3:A$10000,MATCH($M4,WindMon!$A$3:$A$10000,0),1)</f>
        <v>11120202</v>
      </c>
      <c r="J4" s="10" t="str">
        <f>INDEX(KoMon!B$3:B$10000,MATCH($M4,WindMon!$A$3:$A$10000,0),1)</f>
        <v>HUC 11120202 Ko</v>
      </c>
      <c r="K4" s="10"/>
      <c r="L4" s="10"/>
      <c r="M4" s="5" t="str">
        <f>INDEX(HucMetMap!A$2:A$10000,MATCH($B4,HucMetMap!$D$2:$D$10000,0),1)</f>
        <v>11120202</v>
      </c>
    </row>
    <row r="5" spans="1:13" x14ac:dyDescent="0.25">
      <c r="A5" s="5">
        <f t="shared" ref="A5:A9" si="0">A4+1</f>
        <v>4</v>
      </c>
      <c r="B5" s="6" t="s">
        <v>16</v>
      </c>
      <c r="C5" s="7" t="str">
        <f>INDEX(HucMetMap!E$2:E$10000,MATCH($M5,HucMetMap!$A$2:$A$10000,0),1)</f>
        <v>Holis 5E</v>
      </c>
      <c r="D5" s="8">
        <f>INDEX(HucMetMap!F$2:F$10000,MATCH($M5,HucMetMap!$A$2:$A$10000,0),1)</f>
        <v>34.680799999999998</v>
      </c>
      <c r="E5" s="8">
        <f>INDEX(HucMetMap!G$2:G$10000,MATCH($M5,HucMetMap!$A$2:$A$10000,0),1)</f>
        <v>-99.813599999999994</v>
      </c>
      <c r="F5" s="9">
        <f>INDEX(HucMetMap!H$2:H$10000,MATCH($M5,HucMetMap!$A$2:$A$10000,0),1)</f>
        <v>1621</v>
      </c>
      <c r="G5" s="10" t="str">
        <f>INDEX(WindMon!A$3:A$10000,MATCH($M5,WindMon!$A$3:$A$10000,0),1)</f>
        <v>11130101</v>
      </c>
      <c r="H5" s="10" t="str">
        <f>INDEX(WindMon!B$3:B$10000,MATCH($M5,WindMon!$A$3:$A$10000,0),1)</f>
        <v>HUC 11130101 Wind</v>
      </c>
      <c r="I5" s="10" t="str">
        <f>INDEX(KoMon!A$3:A$10000,MATCH($M5,WindMon!$A$3:$A$10000,0),1)</f>
        <v>11130101</v>
      </c>
      <c r="J5" s="10" t="str">
        <f>INDEX(KoMon!B$3:B$10000,MATCH($M5,WindMon!$A$3:$A$10000,0),1)</f>
        <v>HUC 11130101 Ko</v>
      </c>
      <c r="K5" s="10"/>
      <c r="L5" s="10"/>
      <c r="M5" s="5" t="str">
        <f>INDEX(HucMetMap!A$2:A$10000,MATCH($B5,HucMetMap!$D$2:$D$10000,0),1)</f>
        <v>11130101</v>
      </c>
    </row>
    <row r="6" spans="1:13" x14ac:dyDescent="0.25">
      <c r="A6" s="5">
        <f t="shared" si="0"/>
        <v>5</v>
      </c>
      <c r="B6" s="6" t="s">
        <v>17</v>
      </c>
      <c r="C6" s="7" t="str">
        <f>INDEX(HucMetMap!E$2:E$10000,MATCH($M6,HucMetMap!$A$2:$A$10000,0),1)</f>
        <v>Wellington</v>
      </c>
      <c r="D6" s="8">
        <f>INDEX(HucMetMap!F$2:F$10000,MATCH($M6,HucMetMap!$A$2:$A$10000,0),1)</f>
        <v>34.842199999999998</v>
      </c>
      <c r="E6" s="8">
        <f>INDEX(HucMetMap!G$2:G$10000,MATCH($M6,HucMetMap!$A$2:$A$10000,0),1)</f>
        <v>-100.2103</v>
      </c>
      <c r="F6" s="9">
        <f>INDEX(HucMetMap!H$2:H$10000,MATCH($M6,HucMetMap!$A$2:$A$10000,0),1)</f>
        <v>2040</v>
      </c>
      <c r="G6" s="10" t="str">
        <f>INDEX(WindMon!A$3:A$10000,MATCH($M6,WindMon!$A$3:$A$10000,0),1)</f>
        <v>11120202</v>
      </c>
      <c r="H6" s="10" t="str">
        <f>INDEX(WindMon!B$3:B$10000,MATCH($M6,WindMon!$A$3:$A$10000,0),1)</f>
        <v>HUC 11120202 Wind</v>
      </c>
      <c r="I6" s="10" t="str">
        <f>INDEX(KoMon!A$3:A$10000,MATCH($M6,WindMon!$A$3:$A$10000,0),1)</f>
        <v>11120202</v>
      </c>
      <c r="J6" s="10" t="str">
        <f>INDEX(KoMon!B$3:B$10000,MATCH($M6,WindMon!$A$3:$A$10000,0),1)</f>
        <v>HUC 11120202 Ko</v>
      </c>
      <c r="K6" s="10"/>
      <c r="L6" s="10"/>
      <c r="M6" s="5" t="str">
        <f>INDEX(HucMetMap!A$2:A$10000,MATCH($B6,HucMetMap!$D$2:$D$10000,0),1)</f>
        <v>11120202</v>
      </c>
    </row>
    <row r="7" spans="1:13" x14ac:dyDescent="0.25">
      <c r="A7" s="5">
        <f t="shared" si="0"/>
        <v>6</v>
      </c>
      <c r="B7" s="6" t="s">
        <v>18</v>
      </c>
      <c r="C7" s="7" t="str">
        <f>INDEX(HucMetMap!E$2:E$10000,MATCH($M7,HucMetMap!$A$2:$A$10000,0),1)</f>
        <v>McLean</v>
      </c>
      <c r="D7" s="8">
        <f>INDEX(HucMetMap!F$2:F$10000,MATCH($M7,HucMetMap!$A$2:$A$10000,0),1)</f>
        <v>35.2361</v>
      </c>
      <c r="E7" s="8">
        <f>INDEX(HucMetMap!G$2:G$10000,MATCH($M7,HucMetMap!$A$2:$A$10000,0),1)</f>
        <v>-100.59220000000001</v>
      </c>
      <c r="F7" s="9">
        <f>INDEX(HucMetMap!H$2:H$10000,MATCH($M7,HucMetMap!$A$2:$A$10000,0),1)</f>
        <v>2632</v>
      </c>
      <c r="G7" s="10" t="str">
        <f>INDEX(WindMon!A$3:A$10000,MATCH($M7,WindMon!$A$3:$A$10000,0),1)</f>
        <v>11120304</v>
      </c>
      <c r="H7" s="10" t="str">
        <f>INDEX(WindMon!B$3:B$10000,MATCH($M7,WindMon!$A$3:$A$10000,0),1)</f>
        <v>HUC 11120304 Wind</v>
      </c>
      <c r="I7" s="10" t="str">
        <f>INDEX(KoMon!A$3:A$10000,MATCH($M7,WindMon!$A$3:$A$10000,0),1)</f>
        <v>11120304</v>
      </c>
      <c r="J7" s="10" t="str">
        <f>INDEX(KoMon!B$3:B$10000,MATCH($M7,WindMon!$A$3:$A$10000,0),1)</f>
        <v>HUC 11120304 Ko</v>
      </c>
      <c r="K7" s="10"/>
      <c r="L7" s="10"/>
      <c r="M7" s="5" t="str">
        <f>INDEX(HucMetMap!A$2:A$10000,MATCH($B7,HucMetMap!$D$2:$D$10000,0),1)</f>
        <v>11120304</v>
      </c>
    </row>
    <row r="8" spans="1:13" x14ac:dyDescent="0.25">
      <c r="A8" s="5">
        <f t="shared" si="0"/>
        <v>7</v>
      </c>
      <c r="B8" s="6" t="s">
        <v>19</v>
      </c>
      <c r="C8" s="7" t="str">
        <f>INDEX(HucMetMap!E$2:E$10000,MATCH($M8,HucMetMap!$A$2:$A$10000,0),1)</f>
        <v>Erick</v>
      </c>
      <c r="D8" s="8">
        <f>INDEX(HucMetMap!F$2:F$10000,MATCH($M8,HucMetMap!$A$2:$A$10000,0),1)</f>
        <v>35.2164</v>
      </c>
      <c r="E8" s="8">
        <f>INDEX(HucMetMap!G$2:G$10000,MATCH($M8,HucMetMap!$A$2:$A$10000,0),1)</f>
        <v>-99.862799999999993</v>
      </c>
      <c r="F8" s="9">
        <f>INDEX(HucMetMap!H$2:H$10000,MATCH($M8,HucMetMap!$A$2:$A$10000,0),1)</f>
        <v>2060</v>
      </c>
      <c r="G8" s="10" t="str">
        <f>INDEX(WindMon!A$3:A$10000,MATCH($M8,WindMon!$A$3:$A$10000,0),1)</f>
        <v>11120302</v>
      </c>
      <c r="H8" s="10" t="str">
        <f>INDEX(WindMon!B$3:B$10000,MATCH($M8,WindMon!$A$3:$A$10000,0),1)</f>
        <v>HUC 11120302 Wind</v>
      </c>
      <c r="I8" s="10" t="str">
        <f>INDEX(KoMon!A$3:A$10000,MATCH($M8,WindMon!$A$3:$A$10000,0),1)</f>
        <v>11120302</v>
      </c>
      <c r="J8" s="10" t="str">
        <f>INDEX(KoMon!B$3:B$10000,MATCH($M8,WindMon!$A$3:$A$10000,0),1)</f>
        <v>HUC 11120302 Ko</v>
      </c>
      <c r="K8" s="10"/>
      <c r="L8" s="10"/>
      <c r="M8" s="5" t="str">
        <f>INDEX(HucMetMap!A$2:A$10000,MATCH($B8,HucMetMap!$D$2:$D$10000,0),1)</f>
        <v>11120302</v>
      </c>
    </row>
    <row r="9" spans="1:13" x14ac:dyDescent="0.25">
      <c r="A9" s="5">
        <f t="shared" si="0"/>
        <v>8</v>
      </c>
      <c r="B9" s="6" t="s">
        <v>20</v>
      </c>
      <c r="C9" s="7" t="str">
        <f>INDEX(HucMetMap!E$2:E$10000,MATCH($M9,HucMetMap!$A$2:$A$10000,0),1)</f>
        <v>Tipton</v>
      </c>
      <c r="D9" s="8">
        <f>INDEX(HucMetMap!F$2:F$10000,MATCH($M9,HucMetMap!$A$2:$A$10000,0),1)</f>
        <v>34.439700000000002</v>
      </c>
      <c r="E9" s="8">
        <f>INDEX(HucMetMap!G$2:G$10000,MATCH($M9,HucMetMap!$A$2:$A$10000,0),1)</f>
        <v>-99.137500000000003</v>
      </c>
      <c r="F9" s="9">
        <f>INDEX(HucMetMap!H$2:H$10000,MATCH($M9,HucMetMap!$A$2:$A$10000,0),1)</f>
        <v>1269</v>
      </c>
      <c r="G9" s="10" t="str">
        <f>INDEX(WindMon!A$3:A$10000,MATCH($M9,WindMon!$A$3:$A$10000,0),1)</f>
        <v>11120303</v>
      </c>
      <c r="H9" s="10" t="str">
        <f>INDEX(WindMon!B$3:B$10000,MATCH($M9,WindMon!$A$3:$A$10000,0),1)</f>
        <v>HUC 11120303 Wind</v>
      </c>
      <c r="I9" s="10" t="str">
        <f>INDEX(KoMon!A$3:A$10000,MATCH($M9,WindMon!$A$3:$A$10000,0),1)</f>
        <v>11120303</v>
      </c>
      <c r="J9" s="10" t="str">
        <f>INDEX(KoMon!B$3:B$10000,MATCH($M9,WindMon!$A$3:$A$10000,0),1)</f>
        <v>HUC 11120303 Ko</v>
      </c>
      <c r="K9" s="10"/>
      <c r="L9" s="10"/>
      <c r="M9" s="5" t="str">
        <f>INDEX(HucMetMap!A$2:A$10000,MATCH($B9,HucMetMap!$D$2:$D$10000,0),1)</f>
        <v>11120303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51"/>
  <sheetViews>
    <sheetView zoomScale="85" zoomScaleNormal="85" workbookViewId="0">
      <pane xSplit="2" ySplit="6" topLeftCell="X7" activePane="bottomRight" state="frozen"/>
      <selection pane="topRight" activeCell="C1" sqref="C1"/>
      <selection pane="bottomLeft" activeCell="A7" sqref="A7"/>
      <selection pane="bottomRight" activeCell="AV16" sqref="AV16"/>
    </sheetView>
  </sheetViews>
  <sheetFormatPr defaultRowHeight="15" x14ac:dyDescent="0.25"/>
  <cols>
    <col min="1" max="1" width="14.7109375" customWidth="1"/>
  </cols>
  <sheetData>
    <row r="1" spans="1:62" x14ac:dyDescent="0.25">
      <c r="A1" t="s">
        <v>255</v>
      </c>
      <c r="BI1" s="25"/>
      <c r="BJ1" s="25"/>
    </row>
    <row r="2" spans="1:62" x14ac:dyDescent="0.25">
      <c r="A2">
        <f>MAX(B3:ZR3)</f>
        <v>60</v>
      </c>
      <c r="B2" t="s">
        <v>256</v>
      </c>
      <c r="C2" t="s">
        <v>257</v>
      </c>
      <c r="V2" t="s">
        <v>258</v>
      </c>
      <c r="AM2" t="s">
        <v>259</v>
      </c>
      <c r="BI2" s="25"/>
      <c r="BJ2" s="26"/>
    </row>
    <row r="3" spans="1:62" x14ac:dyDescent="0.25">
      <c r="A3" s="52" t="s">
        <v>260</v>
      </c>
      <c r="B3" s="52"/>
      <c r="C3">
        <v>1</v>
      </c>
      <c r="D3">
        <f>C3+1</f>
        <v>2</v>
      </c>
      <c r="E3">
        <f t="shared" ref="E3:BJ3" si="0">D3+1</f>
        <v>3</v>
      </c>
      <c r="F3">
        <f t="shared" si="0"/>
        <v>4</v>
      </c>
      <c r="G3">
        <f t="shared" si="0"/>
        <v>5</v>
      </c>
      <c r="H3">
        <f t="shared" si="0"/>
        <v>6</v>
      </c>
      <c r="I3">
        <f t="shared" si="0"/>
        <v>7</v>
      </c>
      <c r="J3">
        <f t="shared" si="0"/>
        <v>8</v>
      </c>
      <c r="K3">
        <f t="shared" si="0"/>
        <v>9</v>
      </c>
      <c r="L3">
        <f t="shared" si="0"/>
        <v>10</v>
      </c>
      <c r="M3">
        <f t="shared" si="0"/>
        <v>11</v>
      </c>
      <c r="N3">
        <f t="shared" si="0"/>
        <v>12</v>
      </c>
      <c r="O3">
        <f t="shared" si="0"/>
        <v>13</v>
      </c>
      <c r="P3">
        <f t="shared" si="0"/>
        <v>14</v>
      </c>
      <c r="Q3">
        <f t="shared" si="0"/>
        <v>15</v>
      </c>
      <c r="R3">
        <f t="shared" si="0"/>
        <v>16</v>
      </c>
      <c r="S3">
        <f t="shared" si="0"/>
        <v>17</v>
      </c>
      <c r="T3">
        <f t="shared" si="0"/>
        <v>18</v>
      </c>
      <c r="U3">
        <f t="shared" si="0"/>
        <v>19</v>
      </c>
      <c r="V3">
        <f t="shared" si="0"/>
        <v>20</v>
      </c>
      <c r="W3">
        <f t="shared" si="0"/>
        <v>21</v>
      </c>
      <c r="X3">
        <f t="shared" si="0"/>
        <v>22</v>
      </c>
      <c r="Y3">
        <f t="shared" si="0"/>
        <v>23</v>
      </c>
      <c r="Z3">
        <f t="shared" si="0"/>
        <v>24</v>
      </c>
      <c r="AA3">
        <f t="shared" si="0"/>
        <v>25</v>
      </c>
      <c r="AB3">
        <f t="shared" si="0"/>
        <v>26</v>
      </c>
      <c r="AC3">
        <f t="shared" si="0"/>
        <v>27</v>
      </c>
      <c r="AD3">
        <f t="shared" si="0"/>
        <v>28</v>
      </c>
      <c r="AE3">
        <f t="shared" si="0"/>
        <v>29</v>
      </c>
      <c r="AF3">
        <f t="shared" si="0"/>
        <v>30</v>
      </c>
      <c r="AG3">
        <f t="shared" si="0"/>
        <v>31</v>
      </c>
      <c r="AH3">
        <f t="shared" si="0"/>
        <v>32</v>
      </c>
      <c r="AI3">
        <f t="shared" si="0"/>
        <v>33</v>
      </c>
      <c r="AJ3">
        <f t="shared" si="0"/>
        <v>34</v>
      </c>
      <c r="AK3">
        <f t="shared" si="0"/>
        <v>35</v>
      </c>
      <c r="AL3">
        <f t="shared" si="0"/>
        <v>36</v>
      </c>
      <c r="AM3">
        <f t="shared" si="0"/>
        <v>37</v>
      </c>
      <c r="AN3">
        <f t="shared" si="0"/>
        <v>38</v>
      </c>
      <c r="AO3">
        <f t="shared" si="0"/>
        <v>39</v>
      </c>
      <c r="AP3">
        <f t="shared" si="0"/>
        <v>40</v>
      </c>
      <c r="AQ3">
        <f t="shared" si="0"/>
        <v>41</v>
      </c>
      <c r="AR3">
        <f t="shared" si="0"/>
        <v>42</v>
      </c>
      <c r="AS3">
        <f t="shared" si="0"/>
        <v>43</v>
      </c>
      <c r="AT3">
        <f t="shared" si="0"/>
        <v>44</v>
      </c>
      <c r="AU3">
        <f t="shared" si="0"/>
        <v>45</v>
      </c>
      <c r="AV3">
        <f t="shared" si="0"/>
        <v>46</v>
      </c>
      <c r="AW3">
        <f t="shared" si="0"/>
        <v>47</v>
      </c>
      <c r="AX3">
        <f t="shared" si="0"/>
        <v>48</v>
      </c>
      <c r="AY3">
        <f t="shared" si="0"/>
        <v>49</v>
      </c>
      <c r="AZ3">
        <f t="shared" si="0"/>
        <v>50</v>
      </c>
      <c r="BA3">
        <f t="shared" si="0"/>
        <v>51</v>
      </c>
      <c r="BB3">
        <f t="shared" si="0"/>
        <v>52</v>
      </c>
      <c r="BC3">
        <f t="shared" si="0"/>
        <v>53</v>
      </c>
      <c r="BD3">
        <f t="shared" si="0"/>
        <v>54</v>
      </c>
      <c r="BE3">
        <f t="shared" si="0"/>
        <v>55</v>
      </c>
      <c r="BF3">
        <f t="shared" si="0"/>
        <v>56</v>
      </c>
      <c r="BG3">
        <f t="shared" si="0"/>
        <v>57</v>
      </c>
      <c r="BH3">
        <f t="shared" si="0"/>
        <v>58</v>
      </c>
      <c r="BI3">
        <f t="shared" si="0"/>
        <v>59</v>
      </c>
      <c r="BJ3">
        <f t="shared" si="0"/>
        <v>60</v>
      </c>
    </row>
    <row r="4" spans="1:62" x14ac:dyDescent="0.25">
      <c r="A4" s="53" t="s">
        <v>261</v>
      </c>
      <c r="B4" s="53"/>
      <c r="C4">
        <v>1</v>
      </c>
      <c r="D4">
        <v>1</v>
      </c>
      <c r="E4">
        <v>1</v>
      </c>
      <c r="F4">
        <v>1</v>
      </c>
      <c r="G4">
        <v>1</v>
      </c>
      <c r="H4">
        <v>1</v>
      </c>
      <c r="I4">
        <v>1</v>
      </c>
      <c r="J4">
        <v>1</v>
      </c>
      <c r="K4">
        <v>1</v>
      </c>
      <c r="L4">
        <v>1</v>
      </c>
      <c r="M4">
        <v>1</v>
      </c>
      <c r="N4">
        <v>1</v>
      </c>
      <c r="O4">
        <v>1</v>
      </c>
      <c r="P4">
        <v>1</v>
      </c>
      <c r="Q4">
        <v>1</v>
      </c>
      <c r="R4">
        <v>1</v>
      </c>
      <c r="S4">
        <v>1</v>
      </c>
      <c r="T4">
        <v>1</v>
      </c>
      <c r="U4">
        <v>1</v>
      </c>
      <c r="V4">
        <v>2</v>
      </c>
      <c r="W4">
        <v>2</v>
      </c>
      <c r="X4">
        <v>2</v>
      </c>
      <c r="Y4">
        <v>2</v>
      </c>
      <c r="Z4">
        <v>2</v>
      </c>
      <c r="AA4">
        <v>2</v>
      </c>
      <c r="AB4">
        <v>2</v>
      </c>
      <c r="AC4">
        <v>2</v>
      </c>
      <c r="AD4">
        <v>2</v>
      </c>
      <c r="AE4">
        <v>2</v>
      </c>
      <c r="AF4">
        <v>3</v>
      </c>
      <c r="AG4">
        <v>3</v>
      </c>
      <c r="AH4">
        <v>3</v>
      </c>
      <c r="AI4">
        <v>3</v>
      </c>
      <c r="AJ4">
        <v>3</v>
      </c>
      <c r="AK4">
        <v>3</v>
      </c>
      <c r="AL4">
        <v>3</v>
      </c>
      <c r="AM4">
        <v>4</v>
      </c>
      <c r="AN4">
        <v>4</v>
      </c>
      <c r="AO4">
        <v>4</v>
      </c>
      <c r="AP4">
        <v>4</v>
      </c>
      <c r="AQ4">
        <v>2</v>
      </c>
      <c r="AR4">
        <v>2</v>
      </c>
      <c r="AS4">
        <v>1</v>
      </c>
      <c r="AT4">
        <v>1</v>
      </c>
      <c r="AU4">
        <v>3</v>
      </c>
      <c r="AV4">
        <v>3</v>
      </c>
      <c r="AW4">
        <v>3</v>
      </c>
      <c r="AX4">
        <v>1</v>
      </c>
      <c r="AY4">
        <v>1</v>
      </c>
      <c r="AZ4">
        <v>1</v>
      </c>
      <c r="BA4">
        <v>1</v>
      </c>
      <c r="BB4">
        <v>1</v>
      </c>
      <c r="BC4">
        <v>1</v>
      </c>
      <c r="BD4">
        <v>1</v>
      </c>
      <c r="BE4">
        <v>3</v>
      </c>
      <c r="BF4">
        <v>1</v>
      </c>
      <c r="BG4">
        <v>2</v>
      </c>
      <c r="BH4">
        <v>1</v>
      </c>
      <c r="BI4" s="25">
        <v>1</v>
      </c>
      <c r="BJ4" s="26">
        <v>3</v>
      </c>
    </row>
    <row r="5" spans="1:62" ht="75" x14ac:dyDescent="0.25">
      <c r="A5" s="17" t="s">
        <v>262</v>
      </c>
      <c r="B5" s="17" t="s">
        <v>263</v>
      </c>
      <c r="C5" s="17" t="s">
        <v>264</v>
      </c>
      <c r="D5" s="17" t="s">
        <v>265</v>
      </c>
      <c r="E5" s="17" t="s">
        <v>266</v>
      </c>
      <c r="F5" s="17" t="s">
        <v>267</v>
      </c>
      <c r="G5" s="17" t="s">
        <v>268</v>
      </c>
      <c r="H5" s="17" t="s">
        <v>269</v>
      </c>
      <c r="I5" s="17" t="s">
        <v>270</v>
      </c>
      <c r="J5" s="17" t="s">
        <v>271</v>
      </c>
      <c r="K5" s="17" t="s">
        <v>272</v>
      </c>
      <c r="L5" s="17" t="s">
        <v>273</v>
      </c>
      <c r="M5" s="17" t="s">
        <v>274</v>
      </c>
      <c r="N5" s="17" t="s">
        <v>275</v>
      </c>
      <c r="O5" s="17" t="s">
        <v>276</v>
      </c>
      <c r="P5" s="17" t="s">
        <v>277</v>
      </c>
      <c r="Q5" s="17" t="s">
        <v>278</v>
      </c>
      <c r="R5" s="17" t="s">
        <v>279</v>
      </c>
      <c r="S5" s="17" t="s">
        <v>202</v>
      </c>
      <c r="T5" s="17" t="s">
        <v>200</v>
      </c>
      <c r="U5" s="17" t="s">
        <v>171</v>
      </c>
      <c r="V5" s="17" t="s">
        <v>190</v>
      </c>
      <c r="W5" s="17" t="s">
        <v>280</v>
      </c>
      <c r="X5" s="17" t="s">
        <v>191</v>
      </c>
      <c r="Y5" s="17" t="s">
        <v>199</v>
      </c>
      <c r="Z5" s="17" t="s">
        <v>281</v>
      </c>
      <c r="AA5" s="17" t="s">
        <v>282</v>
      </c>
      <c r="AB5" s="17" t="s">
        <v>210</v>
      </c>
      <c r="AC5" s="17" t="s">
        <v>207</v>
      </c>
      <c r="AD5" s="17" t="s">
        <v>283</v>
      </c>
      <c r="AE5" s="17" t="s">
        <v>284</v>
      </c>
      <c r="AF5" s="17" t="s">
        <v>285</v>
      </c>
      <c r="AG5" s="17" t="s">
        <v>286</v>
      </c>
      <c r="AH5" s="17" t="s">
        <v>209</v>
      </c>
      <c r="AI5" s="17" t="s">
        <v>193</v>
      </c>
      <c r="AJ5" s="17" t="s">
        <v>287</v>
      </c>
      <c r="AK5" s="17" t="s">
        <v>288</v>
      </c>
      <c r="AL5" s="17" t="s">
        <v>289</v>
      </c>
      <c r="AM5" s="17" t="s">
        <v>290</v>
      </c>
      <c r="AN5" s="17" t="s">
        <v>291</v>
      </c>
      <c r="AO5" s="17" t="s">
        <v>292</v>
      </c>
      <c r="AP5" s="17" t="s">
        <v>293</v>
      </c>
      <c r="AQ5" s="17" t="s">
        <v>294</v>
      </c>
      <c r="AR5" s="17" t="s">
        <v>295</v>
      </c>
      <c r="AS5" s="17" t="s">
        <v>225</v>
      </c>
      <c r="AT5" s="17" t="s">
        <v>226</v>
      </c>
      <c r="AU5" s="17" t="s">
        <v>227</v>
      </c>
      <c r="AV5" s="17" t="s">
        <v>241</v>
      </c>
      <c r="AW5" s="17" t="s">
        <v>228</v>
      </c>
      <c r="AX5" s="17" t="s">
        <v>229</v>
      </c>
      <c r="AY5" s="17" t="s">
        <v>230</v>
      </c>
      <c r="AZ5" s="17" t="s">
        <v>231</v>
      </c>
      <c r="BA5" s="17" t="s">
        <v>232</v>
      </c>
      <c r="BB5" s="17" t="s">
        <v>233</v>
      </c>
      <c r="BC5" s="17" t="s">
        <v>235</v>
      </c>
      <c r="BD5" s="17" t="s">
        <v>236</v>
      </c>
      <c r="BE5" s="17" t="s">
        <v>237</v>
      </c>
      <c r="BF5" s="17" t="s">
        <v>296</v>
      </c>
      <c r="BG5" s="17" t="s">
        <v>242</v>
      </c>
      <c r="BH5" s="17" t="s">
        <v>243</v>
      </c>
      <c r="BI5" s="27" t="s">
        <v>247</v>
      </c>
      <c r="BJ5" s="28" t="s">
        <v>249</v>
      </c>
    </row>
    <row r="6" spans="1:62" x14ac:dyDescent="0.25">
      <c r="A6" t="s">
        <v>297</v>
      </c>
      <c r="B6" t="s">
        <v>297</v>
      </c>
      <c r="C6" t="s">
        <v>297</v>
      </c>
      <c r="D6" t="s">
        <v>297</v>
      </c>
      <c r="E6" t="s">
        <v>297</v>
      </c>
      <c r="F6" t="s">
        <v>297</v>
      </c>
      <c r="G6" t="s">
        <v>297</v>
      </c>
      <c r="H6" t="s">
        <v>297</v>
      </c>
      <c r="I6" t="s">
        <v>297</v>
      </c>
      <c r="J6" t="s">
        <v>297</v>
      </c>
      <c r="K6" t="s">
        <v>297</v>
      </c>
      <c r="L6" t="s">
        <v>297</v>
      </c>
      <c r="M6" t="s">
        <v>297</v>
      </c>
      <c r="N6" t="s">
        <v>297</v>
      </c>
      <c r="O6" t="s">
        <v>297</v>
      </c>
      <c r="P6" t="s">
        <v>297</v>
      </c>
      <c r="Q6" t="s">
        <v>297</v>
      </c>
      <c r="R6" t="s">
        <v>297</v>
      </c>
      <c r="S6" t="s">
        <v>297</v>
      </c>
      <c r="T6" t="s">
        <v>297</v>
      </c>
      <c r="U6" t="s">
        <v>297</v>
      </c>
      <c r="V6" t="s">
        <v>297</v>
      </c>
      <c r="W6" t="s">
        <v>297</v>
      </c>
      <c r="X6" t="s">
        <v>297</v>
      </c>
      <c r="Y6" t="s">
        <v>297</v>
      </c>
      <c r="Z6" t="s">
        <v>297</v>
      </c>
      <c r="AA6" t="s">
        <v>297</v>
      </c>
      <c r="AB6" t="s">
        <v>297</v>
      </c>
      <c r="AC6" t="s">
        <v>297</v>
      </c>
      <c r="AD6" t="s">
        <v>297</v>
      </c>
      <c r="AE6" t="s">
        <v>297</v>
      </c>
      <c r="AF6" t="s">
        <v>297</v>
      </c>
      <c r="AG6" t="s">
        <v>297</v>
      </c>
      <c r="AH6" t="s">
        <v>297</v>
      </c>
      <c r="AI6" t="s">
        <v>297</v>
      </c>
      <c r="AJ6" t="s">
        <v>297</v>
      </c>
      <c r="AK6" t="s">
        <v>297</v>
      </c>
      <c r="AL6" t="s">
        <v>297</v>
      </c>
      <c r="AM6" t="s">
        <v>297</v>
      </c>
      <c r="AN6" t="s">
        <v>297</v>
      </c>
      <c r="AO6" t="s">
        <v>297</v>
      </c>
      <c r="AP6" t="s">
        <v>297</v>
      </c>
      <c r="AQ6" t="s">
        <v>297</v>
      </c>
      <c r="AR6" t="s">
        <v>297</v>
      </c>
      <c r="AS6" t="s">
        <v>297</v>
      </c>
      <c r="AT6" t="s">
        <v>297</v>
      </c>
      <c r="AU6" t="s">
        <v>297</v>
      </c>
      <c r="AV6" t="s">
        <v>297</v>
      </c>
      <c r="AW6" t="s">
        <v>297</v>
      </c>
      <c r="AX6" t="s">
        <v>297</v>
      </c>
      <c r="AY6" t="s">
        <v>297</v>
      </c>
      <c r="AZ6" t="s">
        <v>297</v>
      </c>
      <c r="BA6" t="s">
        <v>297</v>
      </c>
      <c r="BB6" t="s">
        <v>297</v>
      </c>
      <c r="BC6" t="s">
        <v>297</v>
      </c>
      <c r="BD6" t="s">
        <v>297</v>
      </c>
      <c r="BE6" t="s">
        <v>297</v>
      </c>
      <c r="BF6" t="s">
        <v>297</v>
      </c>
      <c r="BG6" t="s">
        <v>297</v>
      </c>
      <c r="BH6" t="s">
        <v>297</v>
      </c>
      <c r="BI6" s="25" t="s">
        <v>297</v>
      </c>
      <c r="BJ6" s="26" t="s">
        <v>297</v>
      </c>
    </row>
    <row r="7" spans="1:62" x14ac:dyDescent="0.25">
      <c r="A7">
        <v>0</v>
      </c>
      <c r="B7">
        <v>0</v>
      </c>
      <c r="C7">
        <v>0.18</v>
      </c>
      <c r="D7">
        <v>0.14000000000000001</v>
      </c>
      <c r="E7">
        <v>0.14000000000000001</v>
      </c>
      <c r="F7">
        <v>0.14000000000000001</v>
      </c>
      <c r="G7">
        <v>0.18</v>
      </c>
      <c r="H7">
        <v>0.18</v>
      </c>
      <c r="I7">
        <v>0.18</v>
      </c>
      <c r="J7">
        <v>0.18</v>
      </c>
      <c r="K7">
        <v>0.18</v>
      </c>
      <c r="L7">
        <v>0.18</v>
      </c>
      <c r="M7">
        <v>0.18</v>
      </c>
      <c r="N7">
        <v>0.18</v>
      </c>
      <c r="O7">
        <v>0.3</v>
      </c>
      <c r="P7">
        <v>0.3</v>
      </c>
      <c r="Q7">
        <v>0.3</v>
      </c>
      <c r="R7">
        <v>0.42</v>
      </c>
      <c r="S7">
        <v>0.18</v>
      </c>
      <c r="T7">
        <v>0.42</v>
      </c>
      <c r="U7">
        <v>0.24</v>
      </c>
      <c r="V7">
        <v>0.18</v>
      </c>
      <c r="W7">
        <v>0.19</v>
      </c>
      <c r="X7">
        <v>0.18</v>
      </c>
      <c r="Y7">
        <v>0.12</v>
      </c>
      <c r="Z7">
        <v>0.18</v>
      </c>
      <c r="AA7">
        <v>0.18</v>
      </c>
      <c r="AB7">
        <v>0.18</v>
      </c>
      <c r="AC7">
        <v>0.18</v>
      </c>
      <c r="AD7">
        <v>0.18</v>
      </c>
      <c r="AE7">
        <v>0.18</v>
      </c>
      <c r="AF7">
        <v>0.35</v>
      </c>
      <c r="AG7">
        <v>0.26</v>
      </c>
      <c r="AH7">
        <v>0.18</v>
      </c>
      <c r="AI7">
        <v>0.42</v>
      </c>
      <c r="AJ7">
        <v>0.12</v>
      </c>
      <c r="AK7">
        <v>0.24</v>
      </c>
      <c r="AL7">
        <v>0.24</v>
      </c>
      <c r="AM7">
        <v>0.18</v>
      </c>
      <c r="AN7">
        <v>0.06</v>
      </c>
      <c r="AO7">
        <v>0.06</v>
      </c>
      <c r="AP7">
        <v>0.06</v>
      </c>
      <c r="AQ7">
        <v>0.18</v>
      </c>
      <c r="AR7">
        <v>0.18</v>
      </c>
      <c r="AS7">
        <v>0.15</v>
      </c>
      <c r="AT7">
        <v>0.15</v>
      </c>
      <c r="AU7">
        <v>0.2</v>
      </c>
      <c r="AV7">
        <v>0.2</v>
      </c>
      <c r="AW7">
        <v>0.55000000000000004</v>
      </c>
      <c r="AX7">
        <v>0.18</v>
      </c>
      <c r="AY7">
        <v>0.18</v>
      </c>
      <c r="AZ7">
        <v>0.18</v>
      </c>
      <c r="BA7" s="29">
        <v>0.18</v>
      </c>
      <c r="BB7">
        <v>0.18</v>
      </c>
      <c r="BC7">
        <v>0.18</v>
      </c>
      <c r="BD7">
        <v>0.18</v>
      </c>
      <c r="BE7">
        <v>0.85</v>
      </c>
      <c r="BF7">
        <v>0.2</v>
      </c>
      <c r="BG7">
        <v>0.2</v>
      </c>
      <c r="BH7">
        <v>0.15</v>
      </c>
      <c r="BI7">
        <v>0.2</v>
      </c>
      <c r="BJ7">
        <v>0.95</v>
      </c>
    </row>
    <row r="8" spans="1:62" x14ac:dyDescent="0.25">
      <c r="A8">
        <v>10</v>
      </c>
      <c r="B8">
        <v>10</v>
      </c>
      <c r="C8">
        <v>0.18</v>
      </c>
      <c r="D8">
        <v>0.14000000000000001</v>
      </c>
      <c r="E8">
        <v>0.17</v>
      </c>
      <c r="F8">
        <v>0.17</v>
      </c>
      <c r="G8">
        <v>0.18</v>
      </c>
      <c r="H8">
        <v>0.18</v>
      </c>
      <c r="I8">
        <v>0.18</v>
      </c>
      <c r="J8">
        <v>0.18</v>
      </c>
      <c r="K8">
        <v>0.18</v>
      </c>
      <c r="L8">
        <v>0.18</v>
      </c>
      <c r="M8">
        <v>0.19</v>
      </c>
      <c r="N8">
        <v>0.19</v>
      </c>
      <c r="O8">
        <v>0.61</v>
      </c>
      <c r="P8">
        <v>0.4</v>
      </c>
      <c r="Q8">
        <v>0.35</v>
      </c>
      <c r="R8">
        <v>0.61</v>
      </c>
      <c r="S8">
        <v>0.18</v>
      </c>
      <c r="T8">
        <v>0.61</v>
      </c>
      <c r="U8">
        <v>0.55000000000000004</v>
      </c>
      <c r="V8">
        <v>0.18</v>
      </c>
      <c r="W8">
        <v>0.22</v>
      </c>
      <c r="X8">
        <v>0.18</v>
      </c>
      <c r="Y8">
        <v>0.12</v>
      </c>
      <c r="Z8">
        <v>0.24</v>
      </c>
      <c r="AA8">
        <v>0.18</v>
      </c>
      <c r="AB8">
        <v>0.18</v>
      </c>
      <c r="AC8">
        <v>0.18</v>
      </c>
      <c r="AD8">
        <v>0.18</v>
      </c>
      <c r="AE8">
        <v>0.3</v>
      </c>
      <c r="AF8">
        <v>0.42</v>
      </c>
      <c r="AG8">
        <v>0.31</v>
      </c>
      <c r="AH8">
        <v>0.24</v>
      </c>
      <c r="AI8">
        <v>0.6</v>
      </c>
      <c r="AJ8">
        <v>0.23</v>
      </c>
      <c r="AK8">
        <v>0.32</v>
      </c>
      <c r="AL8">
        <v>0.4</v>
      </c>
      <c r="AM8">
        <v>0.36</v>
      </c>
      <c r="AN8">
        <v>0.36</v>
      </c>
      <c r="AO8">
        <v>0.24</v>
      </c>
      <c r="AP8">
        <v>0.48</v>
      </c>
      <c r="AQ8">
        <v>0.24</v>
      </c>
      <c r="AR8">
        <v>0.18</v>
      </c>
      <c r="AS8">
        <v>0.15</v>
      </c>
      <c r="AT8">
        <v>0.15</v>
      </c>
      <c r="AU8">
        <v>0.2</v>
      </c>
      <c r="AV8">
        <v>0.2</v>
      </c>
      <c r="AW8">
        <v>0.56000000000000005</v>
      </c>
      <c r="AX8">
        <v>0.18</v>
      </c>
      <c r="AY8">
        <v>0.18</v>
      </c>
      <c r="AZ8">
        <v>0.18</v>
      </c>
      <c r="BA8" s="29">
        <v>0.18</v>
      </c>
      <c r="BB8">
        <v>0.19</v>
      </c>
      <c r="BC8">
        <v>0.18</v>
      </c>
      <c r="BD8">
        <v>0.18</v>
      </c>
      <c r="BE8">
        <v>0.85</v>
      </c>
      <c r="BF8">
        <v>0.2</v>
      </c>
      <c r="BG8">
        <v>0.2</v>
      </c>
      <c r="BH8">
        <v>0.18</v>
      </c>
      <c r="BI8">
        <v>0.2</v>
      </c>
      <c r="BJ8">
        <v>0.95</v>
      </c>
    </row>
    <row r="9" spans="1:62" x14ac:dyDescent="0.25">
      <c r="A9">
        <v>20</v>
      </c>
      <c r="B9">
        <v>20</v>
      </c>
      <c r="C9">
        <v>0.24</v>
      </c>
      <c r="D9">
        <v>0.18</v>
      </c>
      <c r="E9">
        <v>0.18</v>
      </c>
      <c r="F9">
        <v>0.18</v>
      </c>
      <c r="G9">
        <v>0.19</v>
      </c>
      <c r="H9">
        <v>0.18</v>
      </c>
      <c r="I9">
        <v>0.18</v>
      </c>
      <c r="J9">
        <v>0.18</v>
      </c>
      <c r="K9">
        <v>0.18</v>
      </c>
      <c r="L9">
        <v>0.18</v>
      </c>
      <c r="M9">
        <v>0.23</v>
      </c>
      <c r="N9">
        <v>0.23</v>
      </c>
      <c r="O9">
        <v>0.88</v>
      </c>
      <c r="P9">
        <v>0.54</v>
      </c>
      <c r="Q9">
        <v>0.46</v>
      </c>
      <c r="R9">
        <v>0.88</v>
      </c>
      <c r="S9">
        <v>0.22</v>
      </c>
      <c r="T9">
        <v>0.88</v>
      </c>
      <c r="U9">
        <v>0.82</v>
      </c>
      <c r="V9">
        <v>0.18</v>
      </c>
      <c r="W9">
        <v>0.26</v>
      </c>
      <c r="X9">
        <v>0.2</v>
      </c>
      <c r="Y9">
        <v>0.12</v>
      </c>
      <c r="Z9">
        <v>0.28999999999999998</v>
      </c>
      <c r="AA9">
        <v>0.22</v>
      </c>
      <c r="AB9">
        <v>0.18</v>
      </c>
      <c r="AC9">
        <v>0.18</v>
      </c>
      <c r="AD9">
        <v>0.18</v>
      </c>
      <c r="AE9">
        <v>0.46</v>
      </c>
      <c r="AF9">
        <v>0.5</v>
      </c>
      <c r="AG9">
        <v>0.38</v>
      </c>
      <c r="AH9">
        <v>0.3</v>
      </c>
      <c r="AI9">
        <v>0.72</v>
      </c>
      <c r="AJ9">
        <v>0.32</v>
      </c>
      <c r="AK9">
        <v>0.43</v>
      </c>
      <c r="AL9">
        <v>0.54</v>
      </c>
      <c r="AM9">
        <v>0.42</v>
      </c>
      <c r="AN9">
        <v>0.72</v>
      </c>
      <c r="AO9">
        <v>0.54</v>
      </c>
      <c r="AP9">
        <v>0.84</v>
      </c>
      <c r="AQ9">
        <v>0.28999999999999998</v>
      </c>
      <c r="AR9">
        <v>0.22</v>
      </c>
      <c r="AS9">
        <v>0.15</v>
      </c>
      <c r="AT9">
        <v>0.17</v>
      </c>
      <c r="AU9">
        <v>0.2</v>
      </c>
      <c r="AV9">
        <v>0.2</v>
      </c>
      <c r="AW9">
        <v>0.57000000000000006</v>
      </c>
      <c r="AX9">
        <v>0.18</v>
      </c>
      <c r="AY9">
        <v>0.18</v>
      </c>
      <c r="AZ9">
        <v>0.18</v>
      </c>
      <c r="BA9" s="29">
        <v>0.24</v>
      </c>
      <c r="BB9">
        <v>0.23</v>
      </c>
      <c r="BC9">
        <v>0.24</v>
      </c>
      <c r="BD9">
        <v>0.18</v>
      </c>
      <c r="BE9">
        <v>0.85</v>
      </c>
      <c r="BF9">
        <v>0.25</v>
      </c>
      <c r="BG9">
        <v>0.2</v>
      </c>
      <c r="BH9">
        <v>0.18</v>
      </c>
      <c r="BI9">
        <v>0.25</v>
      </c>
      <c r="BJ9">
        <v>0.95</v>
      </c>
    </row>
    <row r="10" spans="1:62" x14ac:dyDescent="0.25">
      <c r="A10">
        <v>30</v>
      </c>
      <c r="B10">
        <v>30</v>
      </c>
      <c r="C10">
        <v>0.34</v>
      </c>
      <c r="D10">
        <v>0.24</v>
      </c>
      <c r="E10">
        <v>0.19</v>
      </c>
      <c r="F10">
        <v>0.19</v>
      </c>
      <c r="G10">
        <v>0.2</v>
      </c>
      <c r="H10">
        <v>0.2</v>
      </c>
      <c r="I10">
        <v>0.2</v>
      </c>
      <c r="J10">
        <v>0.2</v>
      </c>
      <c r="K10">
        <v>0.2</v>
      </c>
      <c r="L10">
        <v>0.2</v>
      </c>
      <c r="M10">
        <v>0.28000000000000003</v>
      </c>
      <c r="N10">
        <v>0.28000000000000003</v>
      </c>
      <c r="O10">
        <v>1.01</v>
      </c>
      <c r="P10">
        <v>0.96</v>
      </c>
      <c r="Q10">
        <v>0.67</v>
      </c>
      <c r="R10">
        <v>1.01</v>
      </c>
      <c r="S10">
        <v>0.3</v>
      </c>
      <c r="T10">
        <v>1.01</v>
      </c>
      <c r="U10">
        <v>0.95</v>
      </c>
      <c r="V10">
        <v>0.28999999999999998</v>
      </c>
      <c r="W10">
        <v>0.31</v>
      </c>
      <c r="X10">
        <v>0.24</v>
      </c>
      <c r="Y10">
        <v>0.14000000000000001</v>
      </c>
      <c r="Z10">
        <v>0.4</v>
      </c>
      <c r="AA10">
        <v>0.3</v>
      </c>
      <c r="AB10">
        <v>0.28999999999999998</v>
      </c>
      <c r="AC10">
        <v>0.23</v>
      </c>
      <c r="AD10">
        <v>0.23</v>
      </c>
      <c r="AE10">
        <v>0.57999999999999996</v>
      </c>
      <c r="AF10">
        <v>0.6</v>
      </c>
      <c r="AG10">
        <v>0.46</v>
      </c>
      <c r="AH10">
        <v>0.43</v>
      </c>
      <c r="AI10">
        <v>0.8</v>
      </c>
      <c r="AJ10">
        <v>0.43</v>
      </c>
      <c r="AK10">
        <v>0.54</v>
      </c>
      <c r="AL10">
        <v>0.72</v>
      </c>
      <c r="AM10">
        <v>0.42</v>
      </c>
      <c r="AN10">
        <v>0.72</v>
      </c>
      <c r="AO10">
        <v>0.66</v>
      </c>
      <c r="AP10">
        <v>0.96</v>
      </c>
      <c r="AQ10">
        <v>0.4</v>
      </c>
      <c r="AR10">
        <v>0.3</v>
      </c>
      <c r="AS10">
        <v>0.15</v>
      </c>
      <c r="AT10">
        <v>0.2</v>
      </c>
      <c r="AU10">
        <v>0.23</v>
      </c>
      <c r="AV10">
        <v>0.23</v>
      </c>
      <c r="AW10">
        <v>0.58000000000000007</v>
      </c>
      <c r="AX10">
        <v>0.2</v>
      </c>
      <c r="AY10">
        <v>0.2</v>
      </c>
      <c r="AZ10">
        <v>0.2</v>
      </c>
      <c r="BA10" s="29">
        <v>0.34</v>
      </c>
      <c r="BB10">
        <v>0.28000000000000003</v>
      </c>
      <c r="BC10">
        <v>0.34</v>
      </c>
      <c r="BD10">
        <v>0.2</v>
      </c>
      <c r="BE10">
        <v>0.85</v>
      </c>
      <c r="BF10">
        <v>0.4</v>
      </c>
      <c r="BG10">
        <v>0.30000000000000004</v>
      </c>
      <c r="BH10">
        <v>0.2</v>
      </c>
      <c r="BI10">
        <v>0.4</v>
      </c>
      <c r="BJ10">
        <v>0.95</v>
      </c>
    </row>
    <row r="11" spans="1:62" x14ac:dyDescent="0.25">
      <c r="A11">
        <v>40</v>
      </c>
      <c r="B11">
        <v>40</v>
      </c>
      <c r="C11">
        <v>0.48</v>
      </c>
      <c r="D11">
        <v>0.32</v>
      </c>
      <c r="E11">
        <v>0.24</v>
      </c>
      <c r="F11">
        <v>0.24</v>
      </c>
      <c r="G11">
        <v>0.22</v>
      </c>
      <c r="H11">
        <v>0.28000000000000003</v>
      </c>
      <c r="I11">
        <v>0.28000000000000003</v>
      </c>
      <c r="J11">
        <v>0.23</v>
      </c>
      <c r="K11">
        <v>0.23</v>
      </c>
      <c r="L11">
        <v>0.23</v>
      </c>
      <c r="M11">
        <v>0.46</v>
      </c>
      <c r="N11">
        <v>0.46</v>
      </c>
      <c r="O11">
        <v>1.08</v>
      </c>
      <c r="P11">
        <v>1.1200000000000001</v>
      </c>
      <c r="Q11">
        <v>0.95</v>
      </c>
      <c r="R11">
        <v>1.08</v>
      </c>
      <c r="S11">
        <v>0.43</v>
      </c>
      <c r="T11">
        <v>1.08</v>
      </c>
      <c r="U11">
        <v>1.02</v>
      </c>
      <c r="V11">
        <v>0.4</v>
      </c>
      <c r="W11">
        <v>0.44</v>
      </c>
      <c r="X11">
        <v>0.28999999999999998</v>
      </c>
      <c r="Y11">
        <v>0.16</v>
      </c>
      <c r="Z11">
        <v>0.53</v>
      </c>
      <c r="AA11">
        <v>0.42</v>
      </c>
      <c r="AB11">
        <v>0.4</v>
      </c>
      <c r="AC11">
        <v>0.35</v>
      </c>
      <c r="AD11">
        <v>0.35</v>
      </c>
      <c r="AE11">
        <v>0.71</v>
      </c>
      <c r="AF11">
        <v>0.71</v>
      </c>
      <c r="AG11">
        <v>0.53</v>
      </c>
      <c r="AH11">
        <v>0.55000000000000004</v>
      </c>
      <c r="AI11">
        <v>0.88</v>
      </c>
      <c r="AJ11">
        <v>0.53</v>
      </c>
      <c r="AK11">
        <v>0.66</v>
      </c>
      <c r="AL11">
        <v>0.89</v>
      </c>
      <c r="AM11">
        <v>0.42</v>
      </c>
      <c r="AN11">
        <v>0.6</v>
      </c>
      <c r="AO11">
        <v>0.66</v>
      </c>
      <c r="AP11">
        <v>0.96</v>
      </c>
      <c r="AQ11">
        <v>0.53</v>
      </c>
      <c r="AR11">
        <v>0.42</v>
      </c>
      <c r="AS11">
        <v>0.18</v>
      </c>
      <c r="AT11">
        <v>0.25</v>
      </c>
      <c r="AU11">
        <v>0.3</v>
      </c>
      <c r="AV11">
        <v>0.3</v>
      </c>
      <c r="AW11">
        <v>0.59000000000000008</v>
      </c>
      <c r="AX11">
        <v>0.28000000000000003</v>
      </c>
      <c r="AY11">
        <v>0.28000000000000003</v>
      </c>
      <c r="AZ11">
        <v>0.28000000000000003</v>
      </c>
      <c r="BA11" s="29">
        <v>0.48</v>
      </c>
      <c r="BB11">
        <v>0.46</v>
      </c>
      <c r="BC11">
        <v>0.48</v>
      </c>
      <c r="BD11">
        <v>0.28000000000000003</v>
      </c>
      <c r="BE11">
        <v>0.85</v>
      </c>
      <c r="BF11">
        <v>0.56999999999999995</v>
      </c>
      <c r="BG11">
        <v>0.4</v>
      </c>
      <c r="BH11">
        <v>0.23</v>
      </c>
      <c r="BI11">
        <v>0.56999999999999995</v>
      </c>
      <c r="BJ11">
        <v>0.95</v>
      </c>
    </row>
    <row r="12" spans="1:62" x14ac:dyDescent="0.25">
      <c r="A12">
        <v>50</v>
      </c>
      <c r="B12">
        <v>50</v>
      </c>
      <c r="C12">
        <v>0.6</v>
      </c>
      <c r="D12">
        <v>0.48</v>
      </c>
      <c r="E12">
        <v>0.38</v>
      </c>
      <c r="F12">
        <v>0.38</v>
      </c>
      <c r="G12">
        <v>0.25</v>
      </c>
      <c r="H12">
        <v>0.42</v>
      </c>
      <c r="I12">
        <v>0.42</v>
      </c>
      <c r="J12">
        <v>0.34</v>
      </c>
      <c r="K12">
        <v>0.34</v>
      </c>
      <c r="L12">
        <v>0.34</v>
      </c>
      <c r="M12">
        <v>0.59</v>
      </c>
      <c r="N12">
        <v>0.59</v>
      </c>
      <c r="O12">
        <v>1.18</v>
      </c>
      <c r="P12">
        <v>1.19</v>
      </c>
      <c r="Q12">
        <v>1.0900000000000001</v>
      </c>
      <c r="R12">
        <v>1.18</v>
      </c>
      <c r="S12">
        <v>0.54</v>
      </c>
      <c r="T12">
        <v>1.18</v>
      </c>
      <c r="U12">
        <v>1.1200000000000001</v>
      </c>
      <c r="V12">
        <v>0.49</v>
      </c>
      <c r="W12">
        <v>0.67</v>
      </c>
      <c r="X12">
        <v>0.37</v>
      </c>
      <c r="Y12">
        <v>0.38</v>
      </c>
      <c r="Z12">
        <v>0.66</v>
      </c>
      <c r="AA12">
        <v>0.53</v>
      </c>
      <c r="AB12">
        <v>0.49</v>
      </c>
      <c r="AC12">
        <v>0.79</v>
      </c>
      <c r="AD12">
        <v>0.67</v>
      </c>
      <c r="AE12">
        <v>0.78</v>
      </c>
      <c r="AF12">
        <v>0.84</v>
      </c>
      <c r="AG12">
        <v>0.64</v>
      </c>
      <c r="AH12">
        <v>0.67</v>
      </c>
      <c r="AI12">
        <v>0.95</v>
      </c>
      <c r="AJ12">
        <v>0.64</v>
      </c>
      <c r="AK12">
        <v>0.77</v>
      </c>
      <c r="AL12">
        <v>1.04</v>
      </c>
      <c r="AM12">
        <v>0.4</v>
      </c>
      <c r="AN12">
        <v>0.18</v>
      </c>
      <c r="AO12">
        <v>0.66</v>
      </c>
      <c r="AP12">
        <v>0.92</v>
      </c>
      <c r="AQ12">
        <v>0.66</v>
      </c>
      <c r="AR12">
        <v>0.53</v>
      </c>
      <c r="AS12">
        <v>0.22</v>
      </c>
      <c r="AT12">
        <v>0.4</v>
      </c>
      <c r="AU12">
        <v>0.4</v>
      </c>
      <c r="AV12">
        <v>0.4</v>
      </c>
      <c r="AW12">
        <v>0.60000000000000009</v>
      </c>
      <c r="AX12">
        <v>0.42</v>
      </c>
      <c r="AY12">
        <v>0.42</v>
      </c>
      <c r="AZ12">
        <v>0.42</v>
      </c>
      <c r="BA12" s="29">
        <v>0.6</v>
      </c>
      <c r="BB12">
        <v>0.59</v>
      </c>
      <c r="BC12">
        <v>0.6</v>
      </c>
      <c r="BD12">
        <v>0.42</v>
      </c>
      <c r="BE12">
        <v>0.85</v>
      </c>
      <c r="BF12">
        <v>0.7</v>
      </c>
      <c r="BG12">
        <v>0.5</v>
      </c>
      <c r="BH12">
        <v>0.34</v>
      </c>
      <c r="BI12">
        <v>0.7</v>
      </c>
      <c r="BJ12">
        <v>0.95</v>
      </c>
    </row>
    <row r="13" spans="1:62" x14ac:dyDescent="0.25">
      <c r="A13">
        <v>60</v>
      </c>
      <c r="B13">
        <v>60</v>
      </c>
      <c r="C13">
        <v>0.71</v>
      </c>
      <c r="D13">
        <v>0.86</v>
      </c>
      <c r="E13">
        <v>0.55000000000000004</v>
      </c>
      <c r="F13">
        <v>0.55000000000000004</v>
      </c>
      <c r="G13">
        <v>0.48</v>
      </c>
      <c r="H13">
        <v>0.57999999999999996</v>
      </c>
      <c r="I13">
        <v>0.57999999999999996</v>
      </c>
      <c r="J13">
        <v>0.5</v>
      </c>
      <c r="K13">
        <v>0.5</v>
      </c>
      <c r="L13">
        <v>0.5</v>
      </c>
      <c r="M13">
        <v>0.72</v>
      </c>
      <c r="N13">
        <v>0.72</v>
      </c>
      <c r="O13">
        <v>1.2</v>
      </c>
      <c r="P13">
        <v>1.2</v>
      </c>
      <c r="Q13">
        <v>1.1499999999999999</v>
      </c>
      <c r="R13">
        <v>1.2</v>
      </c>
      <c r="S13">
        <v>0.64</v>
      </c>
      <c r="T13">
        <v>1.2</v>
      </c>
      <c r="U13">
        <v>1.1399999999999999</v>
      </c>
      <c r="V13">
        <v>0.62</v>
      </c>
      <c r="W13">
        <v>0.78</v>
      </c>
      <c r="X13">
        <v>0.53</v>
      </c>
      <c r="Y13">
        <v>0.66</v>
      </c>
      <c r="Z13">
        <v>0.79</v>
      </c>
      <c r="AA13">
        <v>0.68</v>
      </c>
      <c r="AB13">
        <v>0.62</v>
      </c>
      <c r="AC13">
        <v>1.02</v>
      </c>
      <c r="AD13">
        <v>0.9</v>
      </c>
      <c r="AE13">
        <v>0.84</v>
      </c>
      <c r="AF13">
        <v>0.89</v>
      </c>
      <c r="AG13">
        <v>0.66</v>
      </c>
      <c r="AH13">
        <v>0.77</v>
      </c>
      <c r="AI13">
        <v>0.98</v>
      </c>
      <c r="AJ13">
        <v>0.73</v>
      </c>
      <c r="AK13">
        <v>0.88</v>
      </c>
      <c r="AL13">
        <v>1.2</v>
      </c>
      <c r="AM13">
        <v>0.37</v>
      </c>
      <c r="AN13">
        <v>0.12</v>
      </c>
      <c r="AO13">
        <v>0.54</v>
      </c>
      <c r="AP13">
        <v>0.84</v>
      </c>
      <c r="AQ13">
        <v>0.79</v>
      </c>
      <c r="AR13">
        <v>0.68</v>
      </c>
      <c r="AS13">
        <v>0.34</v>
      </c>
      <c r="AT13">
        <v>0.6</v>
      </c>
      <c r="AU13">
        <v>0.56999999999999995</v>
      </c>
      <c r="AV13">
        <v>0.56999999999999995</v>
      </c>
      <c r="AW13">
        <v>0.6100000000000001</v>
      </c>
      <c r="AX13">
        <v>0.57999999999999996</v>
      </c>
      <c r="AY13">
        <v>0.57999999999999996</v>
      </c>
      <c r="AZ13">
        <v>0.57999999999999996</v>
      </c>
      <c r="BA13" s="29">
        <v>0.71</v>
      </c>
      <c r="BB13">
        <v>0.72</v>
      </c>
      <c r="BC13">
        <v>0.71</v>
      </c>
      <c r="BD13">
        <v>0.57999999999999996</v>
      </c>
      <c r="BE13">
        <v>0.85</v>
      </c>
      <c r="BF13">
        <v>0.8</v>
      </c>
      <c r="BG13">
        <v>0.6</v>
      </c>
      <c r="BH13">
        <v>0.5</v>
      </c>
      <c r="BI13">
        <v>0.8</v>
      </c>
      <c r="BJ13">
        <v>0.95</v>
      </c>
    </row>
    <row r="14" spans="1:62" x14ac:dyDescent="0.25">
      <c r="A14">
        <v>70</v>
      </c>
      <c r="B14">
        <v>70</v>
      </c>
      <c r="C14">
        <v>0.98</v>
      </c>
      <c r="D14">
        <v>1.1200000000000001</v>
      </c>
      <c r="E14">
        <v>0.76</v>
      </c>
      <c r="F14">
        <v>0.76</v>
      </c>
      <c r="G14">
        <v>0.68</v>
      </c>
      <c r="H14">
        <v>0.74</v>
      </c>
      <c r="I14">
        <v>0.74</v>
      </c>
      <c r="J14">
        <v>0.65</v>
      </c>
      <c r="K14">
        <v>0.65</v>
      </c>
      <c r="L14">
        <v>0.65</v>
      </c>
      <c r="M14">
        <v>0.89</v>
      </c>
      <c r="N14">
        <v>0.89</v>
      </c>
      <c r="O14">
        <v>1.2</v>
      </c>
      <c r="P14">
        <v>1.19</v>
      </c>
      <c r="Q14">
        <v>1.2</v>
      </c>
      <c r="R14">
        <v>1.2</v>
      </c>
      <c r="S14">
        <v>0.89</v>
      </c>
      <c r="T14">
        <v>1.2</v>
      </c>
      <c r="U14">
        <v>1.1399999999999999</v>
      </c>
      <c r="V14">
        <v>0.74</v>
      </c>
      <c r="W14">
        <v>0.78</v>
      </c>
      <c r="X14">
        <v>0.67</v>
      </c>
      <c r="Y14">
        <v>0.83</v>
      </c>
      <c r="Z14">
        <v>0.92</v>
      </c>
      <c r="AA14">
        <v>0.79</v>
      </c>
      <c r="AB14">
        <v>0.74</v>
      </c>
      <c r="AC14">
        <v>1.1399999999999999</v>
      </c>
      <c r="AD14">
        <v>1.02</v>
      </c>
      <c r="AE14">
        <v>0.84</v>
      </c>
      <c r="AF14">
        <v>0.92</v>
      </c>
      <c r="AG14">
        <v>0.7</v>
      </c>
      <c r="AH14">
        <v>0.84</v>
      </c>
      <c r="AI14">
        <v>1</v>
      </c>
      <c r="AJ14">
        <v>0.84</v>
      </c>
      <c r="AK14">
        <v>0.98</v>
      </c>
      <c r="AL14">
        <v>1.4</v>
      </c>
      <c r="AM14">
        <v>0.36</v>
      </c>
      <c r="AN14">
        <v>0.1</v>
      </c>
      <c r="AO14">
        <v>0.36</v>
      </c>
      <c r="AP14">
        <v>0.66</v>
      </c>
      <c r="AQ14">
        <v>0.92</v>
      </c>
      <c r="AR14">
        <v>0.79</v>
      </c>
      <c r="AS14">
        <v>0.48</v>
      </c>
      <c r="AT14">
        <v>0.75</v>
      </c>
      <c r="AU14">
        <v>0.77</v>
      </c>
      <c r="AV14">
        <v>0.75</v>
      </c>
      <c r="AW14">
        <v>0.62000000000000011</v>
      </c>
      <c r="AX14">
        <v>0.74</v>
      </c>
      <c r="AY14">
        <v>0.74</v>
      </c>
      <c r="AZ14">
        <v>0.74</v>
      </c>
      <c r="BA14" s="29">
        <v>0.98</v>
      </c>
      <c r="BB14">
        <v>0.89</v>
      </c>
      <c r="BC14">
        <v>0.98</v>
      </c>
      <c r="BD14">
        <v>0.74</v>
      </c>
      <c r="BE14">
        <v>0.85</v>
      </c>
      <c r="BF14">
        <v>0.88</v>
      </c>
      <c r="BG14">
        <v>0.7</v>
      </c>
      <c r="BH14">
        <v>0.65</v>
      </c>
      <c r="BI14">
        <v>0.88</v>
      </c>
      <c r="BJ14">
        <v>0.95</v>
      </c>
    </row>
    <row r="15" spans="1:62" x14ac:dyDescent="0.25">
      <c r="A15">
        <v>80</v>
      </c>
      <c r="B15">
        <v>80</v>
      </c>
      <c r="C15">
        <v>1.1399999999999999</v>
      </c>
      <c r="D15">
        <v>1.19</v>
      </c>
      <c r="E15">
        <v>0.92</v>
      </c>
      <c r="F15">
        <v>0.92</v>
      </c>
      <c r="G15">
        <v>0.88</v>
      </c>
      <c r="H15">
        <v>0.83</v>
      </c>
      <c r="I15">
        <v>0.83</v>
      </c>
      <c r="J15">
        <v>0.88</v>
      </c>
      <c r="K15">
        <v>0.88</v>
      </c>
      <c r="L15">
        <v>0.88</v>
      </c>
      <c r="M15">
        <v>1.03</v>
      </c>
      <c r="N15">
        <v>1.03</v>
      </c>
      <c r="O15">
        <v>1.19</v>
      </c>
      <c r="P15">
        <v>1.1599999999999999</v>
      </c>
      <c r="Q15">
        <v>1.19</v>
      </c>
      <c r="R15">
        <v>1.2</v>
      </c>
      <c r="S15">
        <v>1.03</v>
      </c>
      <c r="T15">
        <v>1.19</v>
      </c>
      <c r="U15">
        <v>1.1299999999999999</v>
      </c>
      <c r="V15">
        <v>0.85</v>
      </c>
      <c r="W15">
        <v>0.78</v>
      </c>
      <c r="X15">
        <v>0.78</v>
      </c>
      <c r="Y15">
        <v>0.95</v>
      </c>
      <c r="Z15">
        <v>1.01</v>
      </c>
      <c r="AA15">
        <v>0.86</v>
      </c>
      <c r="AB15">
        <v>0.85</v>
      </c>
      <c r="AC15">
        <v>1.1599999999999999</v>
      </c>
      <c r="AD15">
        <v>1.04</v>
      </c>
      <c r="AE15">
        <v>0.84</v>
      </c>
      <c r="AF15">
        <v>0.96</v>
      </c>
      <c r="AG15">
        <v>0.72</v>
      </c>
      <c r="AH15">
        <v>0.9</v>
      </c>
      <c r="AI15">
        <v>1.01</v>
      </c>
      <c r="AJ15">
        <v>0.94</v>
      </c>
      <c r="AK15">
        <v>1.1000000000000001</v>
      </c>
      <c r="AL15">
        <v>1.57</v>
      </c>
      <c r="AM15">
        <v>0.36</v>
      </c>
      <c r="AN15">
        <v>0.06</v>
      </c>
      <c r="AO15">
        <v>0.18</v>
      </c>
      <c r="AP15">
        <v>0.42</v>
      </c>
      <c r="AQ15">
        <v>0.96</v>
      </c>
      <c r="AR15">
        <v>0.86</v>
      </c>
      <c r="AS15">
        <v>0.7</v>
      </c>
      <c r="AT15">
        <v>0.86</v>
      </c>
      <c r="AU15">
        <v>0.96</v>
      </c>
      <c r="AV15">
        <v>0.92</v>
      </c>
      <c r="AW15">
        <v>0.63000000000000012</v>
      </c>
      <c r="AX15">
        <v>0.8</v>
      </c>
      <c r="AY15">
        <v>0.79999999999999993</v>
      </c>
      <c r="AZ15">
        <v>0.79999999999999993</v>
      </c>
      <c r="BA15" s="29">
        <v>1.1399999999999999</v>
      </c>
      <c r="BB15">
        <v>1.03</v>
      </c>
      <c r="BC15">
        <v>1.1399999999999999</v>
      </c>
      <c r="BD15">
        <v>0.83</v>
      </c>
      <c r="BE15">
        <v>0.85</v>
      </c>
      <c r="BF15">
        <v>0.95</v>
      </c>
      <c r="BG15">
        <v>0.79999999999999993</v>
      </c>
      <c r="BH15">
        <v>0.88</v>
      </c>
      <c r="BI15">
        <v>0.95</v>
      </c>
      <c r="BJ15">
        <v>0.95</v>
      </c>
    </row>
    <row r="16" spans="1:62" x14ac:dyDescent="0.25">
      <c r="A16">
        <v>90</v>
      </c>
      <c r="B16">
        <v>90</v>
      </c>
      <c r="C16">
        <v>1.19</v>
      </c>
      <c r="D16">
        <v>1.24</v>
      </c>
      <c r="E16">
        <v>1.02</v>
      </c>
      <c r="F16">
        <v>1.02</v>
      </c>
      <c r="G16">
        <v>1.06</v>
      </c>
      <c r="H16">
        <v>0.89</v>
      </c>
      <c r="I16">
        <v>0.89</v>
      </c>
      <c r="J16">
        <v>1.03</v>
      </c>
      <c r="K16">
        <v>1.03</v>
      </c>
      <c r="L16">
        <v>1.03</v>
      </c>
      <c r="M16">
        <v>1.1299999999999999</v>
      </c>
      <c r="N16">
        <v>1.1299999999999999</v>
      </c>
      <c r="O16">
        <v>1.1599999999999999</v>
      </c>
      <c r="P16">
        <v>1.1499999999999999</v>
      </c>
      <c r="Q16">
        <v>1.1499999999999999</v>
      </c>
      <c r="R16">
        <v>1.2</v>
      </c>
      <c r="S16">
        <v>1.07</v>
      </c>
      <c r="T16">
        <v>1.1599999999999999</v>
      </c>
      <c r="U16">
        <v>1.1000000000000001</v>
      </c>
      <c r="V16">
        <v>0.9</v>
      </c>
      <c r="W16">
        <v>0.78</v>
      </c>
      <c r="X16">
        <v>0.78</v>
      </c>
      <c r="Y16">
        <v>1.04</v>
      </c>
      <c r="Z16">
        <v>1.04</v>
      </c>
      <c r="AA16">
        <v>0.9</v>
      </c>
      <c r="AB16">
        <v>0.9</v>
      </c>
      <c r="AC16">
        <v>1.1599999999999999</v>
      </c>
      <c r="AD16">
        <v>1.04</v>
      </c>
      <c r="AE16">
        <v>0.84</v>
      </c>
      <c r="AF16">
        <v>0.96</v>
      </c>
      <c r="AG16">
        <v>0.72</v>
      </c>
      <c r="AH16">
        <v>0.94</v>
      </c>
      <c r="AI16">
        <v>1.01</v>
      </c>
      <c r="AJ16">
        <v>1.04</v>
      </c>
      <c r="AK16">
        <v>1.19</v>
      </c>
      <c r="AL16">
        <v>1.69</v>
      </c>
      <c r="AM16">
        <v>0.34</v>
      </c>
      <c r="AN16">
        <v>0.06</v>
      </c>
      <c r="AO16">
        <v>0.06</v>
      </c>
      <c r="AP16">
        <v>0.24</v>
      </c>
      <c r="AQ16">
        <v>1</v>
      </c>
      <c r="AR16">
        <v>0.9</v>
      </c>
      <c r="AS16">
        <v>0.95</v>
      </c>
      <c r="AT16">
        <v>0.92</v>
      </c>
      <c r="AU16">
        <v>1.0900000000000001</v>
      </c>
      <c r="AV16">
        <v>0.98</v>
      </c>
      <c r="AW16">
        <v>0.64000000000000012</v>
      </c>
      <c r="AX16">
        <v>0.8</v>
      </c>
      <c r="AY16">
        <v>0.89999999999999991</v>
      </c>
      <c r="AZ16">
        <v>0.89999999999999991</v>
      </c>
      <c r="BA16" s="29">
        <v>1.1499999999999999</v>
      </c>
      <c r="BB16">
        <v>1.1299999999999999</v>
      </c>
      <c r="BC16">
        <v>1.19</v>
      </c>
      <c r="BD16">
        <v>0.89</v>
      </c>
      <c r="BE16">
        <v>0.85</v>
      </c>
      <c r="BF16">
        <v>0.98</v>
      </c>
      <c r="BG16">
        <v>0.89999999999999991</v>
      </c>
      <c r="BH16">
        <v>1.03</v>
      </c>
      <c r="BI16">
        <v>0.98</v>
      </c>
      <c r="BJ16">
        <v>0.95</v>
      </c>
    </row>
    <row r="17" spans="1:62" x14ac:dyDescent="0.25">
      <c r="A17">
        <v>100</v>
      </c>
      <c r="B17">
        <v>100</v>
      </c>
      <c r="C17">
        <v>1.24</v>
      </c>
      <c r="D17">
        <v>1.24</v>
      </c>
      <c r="E17">
        <v>1.1000000000000001</v>
      </c>
      <c r="F17">
        <v>1.1000000000000001</v>
      </c>
      <c r="G17">
        <v>1.24</v>
      </c>
      <c r="H17">
        <v>0.92</v>
      </c>
      <c r="I17">
        <v>0.92</v>
      </c>
      <c r="J17">
        <v>1.1499999999999999</v>
      </c>
      <c r="K17">
        <v>1.1499999999999999</v>
      </c>
      <c r="L17">
        <v>1.1499999999999999</v>
      </c>
      <c r="M17">
        <v>1.1399999999999999</v>
      </c>
      <c r="N17">
        <v>1.1399999999999999</v>
      </c>
      <c r="O17">
        <v>1.1499999999999999</v>
      </c>
      <c r="P17">
        <v>1.1299999999999999</v>
      </c>
      <c r="Q17">
        <v>1.1299999999999999</v>
      </c>
      <c r="R17">
        <v>1.2</v>
      </c>
      <c r="S17">
        <v>1.1200000000000001</v>
      </c>
      <c r="T17">
        <v>1.1499999999999999</v>
      </c>
      <c r="U17">
        <v>1.0900000000000001</v>
      </c>
      <c r="V17">
        <v>0.9</v>
      </c>
      <c r="W17">
        <v>0.78</v>
      </c>
      <c r="X17">
        <v>0.78</v>
      </c>
      <c r="Y17">
        <v>1.1499999999999999</v>
      </c>
      <c r="Z17">
        <v>1.08</v>
      </c>
      <c r="AA17">
        <v>0.9</v>
      </c>
      <c r="AB17">
        <v>0.9</v>
      </c>
      <c r="AC17">
        <v>1.1599999999999999</v>
      </c>
      <c r="AD17">
        <v>1.04</v>
      </c>
      <c r="AE17">
        <v>0.84</v>
      </c>
      <c r="AF17">
        <v>0.96</v>
      </c>
      <c r="AG17">
        <v>0.72</v>
      </c>
      <c r="AH17">
        <v>0.96</v>
      </c>
      <c r="AI17">
        <v>1.02</v>
      </c>
      <c r="AJ17">
        <v>1.1399999999999999</v>
      </c>
      <c r="AK17">
        <v>1.26</v>
      </c>
      <c r="AL17">
        <v>1.8</v>
      </c>
      <c r="AM17">
        <v>0.18</v>
      </c>
      <c r="AN17">
        <v>0.06</v>
      </c>
      <c r="AO17">
        <v>0.06</v>
      </c>
      <c r="AP17">
        <v>0.06</v>
      </c>
      <c r="AQ17">
        <v>1.02</v>
      </c>
      <c r="AR17">
        <v>0.9</v>
      </c>
      <c r="AS17">
        <v>1.1100000000000001</v>
      </c>
      <c r="AT17">
        <v>0.98</v>
      </c>
      <c r="AU17">
        <v>1.1200000000000001</v>
      </c>
      <c r="AV17">
        <v>1</v>
      </c>
      <c r="AW17">
        <v>0.65000000000000013</v>
      </c>
      <c r="AX17">
        <v>0.8</v>
      </c>
      <c r="AY17">
        <v>0.99999999999999989</v>
      </c>
      <c r="AZ17">
        <v>0.99999999999999989</v>
      </c>
      <c r="BA17" s="29">
        <v>1.1499999999999999</v>
      </c>
      <c r="BB17">
        <v>1.1399999999999999</v>
      </c>
      <c r="BC17">
        <v>1.24</v>
      </c>
      <c r="BD17">
        <v>0.92</v>
      </c>
      <c r="BE17">
        <v>0.85</v>
      </c>
      <c r="BF17">
        <v>1</v>
      </c>
      <c r="BG17">
        <v>0.99999999999999989</v>
      </c>
      <c r="BH17">
        <v>1.2</v>
      </c>
      <c r="BI17">
        <v>1</v>
      </c>
      <c r="BJ17">
        <v>0.95</v>
      </c>
    </row>
    <row r="18" spans="1:62" x14ac:dyDescent="0.25">
      <c r="A18">
        <v>110</v>
      </c>
      <c r="B18">
        <v>0</v>
      </c>
      <c r="C18">
        <v>1.24</v>
      </c>
      <c r="D18">
        <v>1.24</v>
      </c>
      <c r="E18">
        <v>1.1000000000000001</v>
      </c>
      <c r="F18">
        <v>1.1000000000000001</v>
      </c>
      <c r="G18">
        <v>1.24</v>
      </c>
      <c r="H18">
        <v>0.92</v>
      </c>
      <c r="I18">
        <v>0.92</v>
      </c>
      <c r="J18">
        <v>1.1499999999999999</v>
      </c>
      <c r="K18">
        <v>1.1499999999999999</v>
      </c>
      <c r="L18">
        <v>1.1499999999999999</v>
      </c>
      <c r="M18">
        <v>1.1399999999999999</v>
      </c>
      <c r="N18">
        <v>1.1399999999999999</v>
      </c>
      <c r="R18">
        <v>1.2</v>
      </c>
      <c r="S18">
        <v>1.1200000000000001</v>
      </c>
      <c r="T18">
        <v>0.3</v>
      </c>
      <c r="U18">
        <v>0.6</v>
      </c>
      <c r="V18">
        <v>0.9</v>
      </c>
      <c r="W18">
        <v>0.78</v>
      </c>
      <c r="X18">
        <v>0.78</v>
      </c>
      <c r="Y18">
        <v>1.2</v>
      </c>
      <c r="Z18">
        <v>1.08</v>
      </c>
      <c r="AA18">
        <v>0.9</v>
      </c>
      <c r="AB18">
        <v>0.9</v>
      </c>
      <c r="AC18">
        <v>1.1599999999999999</v>
      </c>
      <c r="AD18">
        <v>1.04</v>
      </c>
      <c r="AE18">
        <v>0.84</v>
      </c>
      <c r="AF18">
        <v>0.96</v>
      </c>
      <c r="AG18">
        <v>0.72</v>
      </c>
      <c r="AH18">
        <v>0.96</v>
      </c>
      <c r="AI18">
        <v>1.02</v>
      </c>
      <c r="AJ18">
        <v>1.1399999999999999</v>
      </c>
      <c r="AK18">
        <v>1.26</v>
      </c>
      <c r="AL18">
        <v>1.8</v>
      </c>
      <c r="AP18">
        <v>0</v>
      </c>
      <c r="AQ18">
        <v>1.02</v>
      </c>
      <c r="AR18">
        <v>0.9</v>
      </c>
      <c r="AS18">
        <v>1.1299999999999999</v>
      </c>
      <c r="AT18">
        <v>1.02</v>
      </c>
      <c r="AU18">
        <v>1.1200000000000001</v>
      </c>
      <c r="AV18">
        <v>1</v>
      </c>
      <c r="AW18">
        <v>0.65</v>
      </c>
      <c r="AX18">
        <v>0.8</v>
      </c>
      <c r="AY18">
        <v>1</v>
      </c>
      <c r="AZ18">
        <v>1</v>
      </c>
      <c r="BA18" s="29">
        <v>1.1499999999999999</v>
      </c>
      <c r="BB18">
        <v>1.1399999999999999</v>
      </c>
      <c r="BC18">
        <v>1.24</v>
      </c>
      <c r="BD18">
        <v>0.92</v>
      </c>
      <c r="BE18">
        <v>0.85</v>
      </c>
      <c r="BF18">
        <v>1</v>
      </c>
      <c r="BG18">
        <v>1</v>
      </c>
      <c r="BH18">
        <v>1.1499999999999999</v>
      </c>
      <c r="BI18">
        <v>1</v>
      </c>
      <c r="BJ18">
        <v>0.95</v>
      </c>
    </row>
    <row r="19" spans="1:62" x14ac:dyDescent="0.25">
      <c r="A19">
        <v>120</v>
      </c>
      <c r="B19">
        <v>10</v>
      </c>
      <c r="C19">
        <v>1.24</v>
      </c>
      <c r="D19">
        <v>1.24</v>
      </c>
      <c r="E19">
        <v>1.1000000000000001</v>
      </c>
      <c r="F19">
        <v>1.1000000000000001</v>
      </c>
      <c r="G19">
        <v>1.24</v>
      </c>
      <c r="H19">
        <v>0.92</v>
      </c>
      <c r="I19">
        <v>0.91</v>
      </c>
      <c r="J19">
        <v>1.1499999999999999</v>
      </c>
      <c r="K19">
        <v>1.1499999999999999</v>
      </c>
      <c r="L19">
        <v>1.1399999999999999</v>
      </c>
      <c r="M19">
        <v>1.1399999999999999</v>
      </c>
      <c r="N19">
        <v>1.1399999999999999</v>
      </c>
      <c r="R19">
        <v>1.2</v>
      </c>
      <c r="S19">
        <v>1.1200000000000001</v>
      </c>
      <c r="T19">
        <v>0.4</v>
      </c>
      <c r="U19">
        <v>0.66</v>
      </c>
      <c r="V19">
        <v>0.9</v>
      </c>
      <c r="W19">
        <v>0.78</v>
      </c>
      <c r="X19">
        <v>0.78</v>
      </c>
      <c r="Y19">
        <v>1.2</v>
      </c>
      <c r="Z19">
        <v>1.08</v>
      </c>
      <c r="AA19">
        <v>0.9</v>
      </c>
      <c r="AB19">
        <v>0.9</v>
      </c>
      <c r="AC19">
        <v>1.1599999999999999</v>
      </c>
      <c r="AD19">
        <v>1.04</v>
      </c>
      <c r="AE19">
        <v>0.84</v>
      </c>
      <c r="AF19">
        <v>0.96</v>
      </c>
      <c r="AG19">
        <v>0.72</v>
      </c>
      <c r="AH19">
        <v>0.96</v>
      </c>
      <c r="AI19">
        <v>1.02</v>
      </c>
      <c r="AJ19">
        <v>1.2</v>
      </c>
      <c r="AK19">
        <v>1.26</v>
      </c>
      <c r="AL19">
        <v>1.8</v>
      </c>
      <c r="AP19">
        <v>0</v>
      </c>
      <c r="AQ19">
        <v>1.02</v>
      </c>
      <c r="AR19">
        <v>0.9</v>
      </c>
      <c r="AS19">
        <v>1.1299999999999999</v>
      </c>
      <c r="AT19">
        <v>1.05</v>
      </c>
      <c r="AU19">
        <v>1.1200000000000001</v>
      </c>
      <c r="AV19">
        <v>1</v>
      </c>
      <c r="AW19">
        <v>0.65</v>
      </c>
      <c r="AX19">
        <v>0.8</v>
      </c>
      <c r="AY19">
        <v>1</v>
      </c>
      <c r="AZ19">
        <v>1</v>
      </c>
      <c r="BA19" s="29">
        <v>1.1499999999999999</v>
      </c>
      <c r="BB19">
        <v>1.1399999999999999</v>
      </c>
      <c r="BC19">
        <v>1.24</v>
      </c>
      <c r="BD19">
        <v>0.91</v>
      </c>
      <c r="BE19">
        <v>0.85</v>
      </c>
      <c r="BF19">
        <v>1</v>
      </c>
      <c r="BG19">
        <v>1</v>
      </c>
      <c r="BH19">
        <v>1.0999999999999999</v>
      </c>
      <c r="BI19">
        <v>1</v>
      </c>
      <c r="BJ19">
        <v>0.95</v>
      </c>
    </row>
    <row r="20" spans="1:62" x14ac:dyDescent="0.25">
      <c r="A20">
        <v>130</v>
      </c>
      <c r="B20">
        <v>20</v>
      </c>
      <c r="C20">
        <v>1.24</v>
      </c>
      <c r="D20">
        <v>1.24</v>
      </c>
      <c r="E20">
        <v>1.0900000000000001</v>
      </c>
      <c r="F20">
        <v>1.0900000000000001</v>
      </c>
      <c r="G20">
        <v>1.24</v>
      </c>
      <c r="H20">
        <v>0.9</v>
      </c>
      <c r="I20">
        <v>0.86</v>
      </c>
      <c r="J20">
        <v>1.1499999999999999</v>
      </c>
      <c r="K20">
        <v>1.1499999999999999</v>
      </c>
      <c r="L20">
        <v>1.1299999999999999</v>
      </c>
      <c r="M20">
        <v>1.1200000000000001</v>
      </c>
      <c r="N20">
        <v>1.1200000000000001</v>
      </c>
      <c r="R20">
        <v>1.2</v>
      </c>
      <c r="S20">
        <v>1.1200000000000001</v>
      </c>
      <c r="T20">
        <v>0.54</v>
      </c>
      <c r="U20">
        <v>0.84</v>
      </c>
      <c r="V20">
        <v>0.9</v>
      </c>
      <c r="W20">
        <v>0.78</v>
      </c>
      <c r="X20">
        <v>0.78</v>
      </c>
      <c r="Y20">
        <v>1.2</v>
      </c>
      <c r="Z20">
        <v>1.08</v>
      </c>
      <c r="AA20">
        <v>0.9</v>
      </c>
      <c r="AB20">
        <v>0.78</v>
      </c>
      <c r="AC20">
        <v>1.1599999999999999</v>
      </c>
      <c r="AD20">
        <v>1.04</v>
      </c>
      <c r="AE20">
        <v>0.84</v>
      </c>
      <c r="AF20">
        <v>0.96</v>
      </c>
      <c r="AG20">
        <v>0.72</v>
      </c>
      <c r="AH20">
        <v>0.96</v>
      </c>
      <c r="AI20">
        <v>1.02</v>
      </c>
      <c r="AJ20">
        <v>1.2</v>
      </c>
      <c r="AK20">
        <v>1.26</v>
      </c>
      <c r="AL20">
        <v>1.8</v>
      </c>
      <c r="AP20">
        <v>0</v>
      </c>
      <c r="AQ20">
        <v>1.02</v>
      </c>
      <c r="AR20">
        <v>0.9</v>
      </c>
      <c r="AS20">
        <v>1.1299999999999999</v>
      </c>
      <c r="AT20">
        <v>1.05</v>
      </c>
      <c r="AU20">
        <v>1.1200000000000001</v>
      </c>
      <c r="AV20">
        <v>1</v>
      </c>
      <c r="AW20">
        <v>0.65</v>
      </c>
      <c r="AX20">
        <v>0.8</v>
      </c>
      <c r="AY20">
        <v>1</v>
      </c>
      <c r="AZ20">
        <v>1</v>
      </c>
      <c r="BA20" s="29">
        <v>1.1499999999999999</v>
      </c>
      <c r="BB20">
        <v>1.1200000000000001</v>
      </c>
      <c r="BC20">
        <v>1.24</v>
      </c>
      <c r="BD20">
        <v>0.86</v>
      </c>
      <c r="BE20">
        <v>0.83</v>
      </c>
      <c r="BF20">
        <v>1</v>
      </c>
      <c r="BG20">
        <v>1</v>
      </c>
      <c r="BH20">
        <v>1.0499999999999998</v>
      </c>
      <c r="BI20">
        <v>1</v>
      </c>
      <c r="BJ20">
        <v>0.92999999999999994</v>
      </c>
    </row>
    <row r="21" spans="1:62" x14ac:dyDescent="0.25">
      <c r="A21">
        <v>140</v>
      </c>
      <c r="B21">
        <v>30</v>
      </c>
      <c r="C21">
        <v>1.24</v>
      </c>
      <c r="D21">
        <v>1.22</v>
      </c>
      <c r="E21">
        <v>1.01</v>
      </c>
      <c r="F21">
        <v>1.01</v>
      </c>
      <c r="G21">
        <v>1.22</v>
      </c>
      <c r="H21">
        <v>0.86</v>
      </c>
      <c r="I21">
        <v>0.84</v>
      </c>
      <c r="J21">
        <v>1.1499999999999999</v>
      </c>
      <c r="K21">
        <v>1.1499999999999999</v>
      </c>
      <c r="L21">
        <v>1.1200000000000001</v>
      </c>
      <c r="M21">
        <v>1.08</v>
      </c>
      <c r="N21">
        <v>1.08</v>
      </c>
      <c r="R21">
        <v>1.2</v>
      </c>
      <c r="S21">
        <v>1.1200000000000001</v>
      </c>
      <c r="T21">
        <v>0.9</v>
      </c>
      <c r="U21">
        <v>0.9</v>
      </c>
      <c r="V21">
        <v>0.9</v>
      </c>
      <c r="W21">
        <v>0.78</v>
      </c>
      <c r="X21">
        <v>0.78</v>
      </c>
      <c r="Y21">
        <v>1.1599999999999999</v>
      </c>
      <c r="Z21">
        <v>1.08</v>
      </c>
      <c r="AA21">
        <v>0.9</v>
      </c>
      <c r="AB21">
        <v>0.67</v>
      </c>
      <c r="AC21">
        <v>1.1499999999999999</v>
      </c>
      <c r="AD21">
        <v>1.03</v>
      </c>
      <c r="AE21">
        <v>0.84</v>
      </c>
      <c r="AF21">
        <v>0.96</v>
      </c>
      <c r="AG21">
        <v>0.72</v>
      </c>
      <c r="AH21">
        <v>0.92</v>
      </c>
      <c r="AI21">
        <v>1.02</v>
      </c>
      <c r="AJ21">
        <v>1.2</v>
      </c>
      <c r="AK21">
        <v>1.26</v>
      </c>
      <c r="AL21">
        <v>1.8</v>
      </c>
      <c r="AP21">
        <v>0</v>
      </c>
      <c r="AQ21">
        <v>1.02</v>
      </c>
      <c r="AR21">
        <v>0.9</v>
      </c>
      <c r="AS21">
        <v>1.1299999999999999</v>
      </c>
      <c r="AT21">
        <v>1.05</v>
      </c>
      <c r="AU21">
        <v>1.1200000000000001</v>
      </c>
      <c r="AV21">
        <v>1</v>
      </c>
      <c r="AW21">
        <v>0.65</v>
      </c>
      <c r="AX21">
        <v>0.8</v>
      </c>
      <c r="AY21">
        <v>1</v>
      </c>
      <c r="AZ21">
        <v>1</v>
      </c>
      <c r="BA21" s="29">
        <v>1.1499999999999999</v>
      </c>
      <c r="BB21">
        <v>1.08</v>
      </c>
      <c r="BC21">
        <v>1.24</v>
      </c>
      <c r="BD21">
        <v>0.84</v>
      </c>
      <c r="BE21">
        <v>0.82</v>
      </c>
      <c r="BF21">
        <v>1</v>
      </c>
      <c r="BG21">
        <v>1</v>
      </c>
      <c r="BH21">
        <v>0.99999999999999978</v>
      </c>
      <c r="BI21">
        <v>1</v>
      </c>
      <c r="BJ21">
        <v>0.91999999999999993</v>
      </c>
    </row>
    <row r="22" spans="1:62" x14ac:dyDescent="0.25">
      <c r="A22">
        <v>150</v>
      </c>
      <c r="B22">
        <v>40</v>
      </c>
      <c r="C22">
        <v>1.24</v>
      </c>
      <c r="D22">
        <v>1.2</v>
      </c>
      <c r="E22">
        <v>0.94</v>
      </c>
      <c r="F22">
        <v>0.94</v>
      </c>
      <c r="G22">
        <v>1.21</v>
      </c>
      <c r="H22">
        <v>0.84</v>
      </c>
      <c r="I22">
        <v>0.82</v>
      </c>
      <c r="J22">
        <v>1.1299999999999999</v>
      </c>
      <c r="K22">
        <v>1.1299999999999999</v>
      </c>
      <c r="L22">
        <v>1.08</v>
      </c>
      <c r="M22">
        <v>1.02</v>
      </c>
      <c r="N22">
        <v>1.02</v>
      </c>
      <c r="R22">
        <v>1.2</v>
      </c>
      <c r="S22">
        <v>1.1200000000000001</v>
      </c>
      <c r="T22">
        <v>0.9</v>
      </c>
      <c r="U22">
        <v>0.9</v>
      </c>
      <c r="V22">
        <v>0.9</v>
      </c>
      <c r="W22">
        <v>0.78</v>
      </c>
      <c r="X22">
        <v>0.78</v>
      </c>
      <c r="Y22">
        <v>1.07</v>
      </c>
      <c r="Z22">
        <v>1.08</v>
      </c>
      <c r="AA22">
        <v>0.9</v>
      </c>
      <c r="AB22">
        <v>0.56000000000000005</v>
      </c>
      <c r="AC22">
        <v>0.97</v>
      </c>
      <c r="AD22">
        <v>0.85</v>
      </c>
      <c r="AE22">
        <v>0.84</v>
      </c>
      <c r="AF22">
        <v>0.96</v>
      </c>
      <c r="AG22">
        <v>0.72</v>
      </c>
      <c r="AH22">
        <v>0.86</v>
      </c>
      <c r="AI22">
        <v>1</v>
      </c>
      <c r="AJ22">
        <v>1.2</v>
      </c>
      <c r="AK22">
        <v>1.26</v>
      </c>
      <c r="AL22">
        <v>1.8</v>
      </c>
      <c r="AP22">
        <v>0</v>
      </c>
      <c r="AQ22">
        <v>1.02</v>
      </c>
      <c r="AR22">
        <v>0.9</v>
      </c>
      <c r="AS22">
        <v>1.1299999999999999</v>
      </c>
      <c r="AT22">
        <v>1.02</v>
      </c>
      <c r="AU22">
        <v>1.1200000000000001</v>
      </c>
      <c r="AV22">
        <v>1</v>
      </c>
      <c r="AW22">
        <v>0.65</v>
      </c>
      <c r="AX22">
        <v>0.8</v>
      </c>
      <c r="AY22">
        <v>1</v>
      </c>
      <c r="AZ22">
        <v>1</v>
      </c>
      <c r="BA22" s="29">
        <v>1.1499999999999999</v>
      </c>
      <c r="BB22">
        <v>1.02</v>
      </c>
      <c r="BC22">
        <v>1.24</v>
      </c>
      <c r="BD22">
        <v>0.82</v>
      </c>
      <c r="BE22">
        <v>0.80999999999999994</v>
      </c>
      <c r="BF22">
        <v>1</v>
      </c>
      <c r="BG22">
        <v>1</v>
      </c>
      <c r="BH22">
        <v>0.94999999999999973</v>
      </c>
      <c r="BI22">
        <v>1</v>
      </c>
      <c r="BJ22">
        <v>0.90999999999999992</v>
      </c>
    </row>
    <row r="23" spans="1:62" x14ac:dyDescent="0.25">
      <c r="A23">
        <v>160</v>
      </c>
      <c r="B23">
        <v>50</v>
      </c>
      <c r="C23">
        <v>1.24</v>
      </c>
      <c r="D23">
        <v>0.86</v>
      </c>
      <c r="E23">
        <v>0.85</v>
      </c>
      <c r="F23">
        <v>0.85</v>
      </c>
      <c r="G23">
        <v>1.19</v>
      </c>
      <c r="H23">
        <v>0.82</v>
      </c>
      <c r="I23">
        <v>0.78</v>
      </c>
      <c r="J23">
        <v>1.08</v>
      </c>
      <c r="K23">
        <v>1.08</v>
      </c>
      <c r="L23">
        <v>1.03</v>
      </c>
      <c r="M23">
        <v>0.9</v>
      </c>
      <c r="N23">
        <v>0.9</v>
      </c>
      <c r="R23">
        <v>1.2</v>
      </c>
      <c r="S23">
        <v>1.1200000000000001</v>
      </c>
      <c r="T23">
        <v>0.9</v>
      </c>
      <c r="U23">
        <v>0.9</v>
      </c>
      <c r="V23">
        <v>0.9</v>
      </c>
      <c r="W23">
        <v>0.78</v>
      </c>
      <c r="X23">
        <v>0.78</v>
      </c>
      <c r="Y23">
        <v>0.85</v>
      </c>
      <c r="Z23">
        <v>1.08</v>
      </c>
      <c r="AA23">
        <v>0.9</v>
      </c>
      <c r="AB23">
        <v>0.46</v>
      </c>
      <c r="AC23">
        <v>0.7</v>
      </c>
      <c r="AD23">
        <v>0.57999999999999996</v>
      </c>
      <c r="AE23">
        <v>0.84</v>
      </c>
      <c r="AF23">
        <v>0.96</v>
      </c>
      <c r="AG23">
        <v>0.72</v>
      </c>
      <c r="AH23">
        <v>0.78</v>
      </c>
      <c r="AI23">
        <v>0.97</v>
      </c>
      <c r="AJ23">
        <v>1.2</v>
      </c>
      <c r="AK23">
        <v>1.26</v>
      </c>
      <c r="AL23">
        <v>1.8</v>
      </c>
      <c r="AP23">
        <v>0</v>
      </c>
      <c r="AQ23">
        <v>1.02</v>
      </c>
      <c r="AR23">
        <v>0.9</v>
      </c>
      <c r="AS23">
        <v>1.1299999999999999</v>
      </c>
      <c r="AT23">
        <v>0.99</v>
      </c>
      <c r="AU23">
        <v>1.1200000000000001</v>
      </c>
      <c r="AV23">
        <v>1</v>
      </c>
      <c r="AW23">
        <v>0.65</v>
      </c>
      <c r="AX23">
        <v>0.8</v>
      </c>
      <c r="AY23">
        <v>1</v>
      </c>
      <c r="AZ23">
        <v>1</v>
      </c>
      <c r="BA23" s="29">
        <v>1.1499999999999999</v>
      </c>
      <c r="BB23">
        <v>0.9</v>
      </c>
      <c r="BC23">
        <v>1.24</v>
      </c>
      <c r="BD23">
        <v>0.78</v>
      </c>
      <c r="BE23">
        <v>0.78</v>
      </c>
      <c r="BF23">
        <v>1</v>
      </c>
      <c r="BG23">
        <v>1</v>
      </c>
      <c r="BH23">
        <v>0.89999999999999969</v>
      </c>
      <c r="BI23">
        <v>1</v>
      </c>
      <c r="BJ23">
        <v>0.88</v>
      </c>
    </row>
    <row r="24" spans="1:62" x14ac:dyDescent="0.25">
      <c r="A24">
        <v>170</v>
      </c>
      <c r="B24">
        <v>60</v>
      </c>
      <c r="C24">
        <v>1.21</v>
      </c>
      <c r="D24">
        <v>0.52</v>
      </c>
      <c r="E24">
        <v>0.78</v>
      </c>
      <c r="F24">
        <v>0.78</v>
      </c>
      <c r="G24">
        <v>1.1599999999999999</v>
      </c>
      <c r="H24">
        <v>0.79</v>
      </c>
      <c r="I24">
        <v>0.76</v>
      </c>
      <c r="J24">
        <v>1.03</v>
      </c>
      <c r="K24">
        <v>1.03</v>
      </c>
      <c r="L24">
        <v>0.98</v>
      </c>
      <c r="M24">
        <v>0.77</v>
      </c>
      <c r="R24">
        <v>1.2</v>
      </c>
      <c r="S24">
        <v>1.0900000000000001</v>
      </c>
      <c r="T24">
        <v>0.9</v>
      </c>
      <c r="U24">
        <v>0.9</v>
      </c>
      <c r="V24">
        <v>0.78</v>
      </c>
      <c r="W24">
        <v>0.78</v>
      </c>
      <c r="X24">
        <v>0.78</v>
      </c>
      <c r="Y24">
        <v>0.62</v>
      </c>
      <c r="Z24">
        <v>1.08</v>
      </c>
      <c r="AA24">
        <v>0.9</v>
      </c>
      <c r="AC24">
        <v>0.43</v>
      </c>
      <c r="AD24">
        <v>0.37</v>
      </c>
      <c r="AE24">
        <v>0.84</v>
      </c>
      <c r="AF24">
        <v>0.96</v>
      </c>
      <c r="AG24">
        <v>0.72</v>
      </c>
      <c r="AH24">
        <v>0.24</v>
      </c>
      <c r="AI24">
        <v>0.95</v>
      </c>
      <c r="AJ24">
        <v>1.2</v>
      </c>
      <c r="AK24">
        <v>1.26</v>
      </c>
      <c r="AL24">
        <v>1.8</v>
      </c>
      <c r="AP24">
        <v>0</v>
      </c>
      <c r="AQ24">
        <v>1.02</v>
      </c>
      <c r="AR24">
        <v>0.9</v>
      </c>
      <c r="AS24">
        <v>1.1000000000000001</v>
      </c>
      <c r="AT24">
        <v>0.95</v>
      </c>
      <c r="AU24">
        <v>1.0900000000000001</v>
      </c>
      <c r="AV24">
        <v>1</v>
      </c>
      <c r="AW24">
        <v>0.65</v>
      </c>
      <c r="AX24">
        <v>0.79</v>
      </c>
      <c r="AY24">
        <v>1</v>
      </c>
      <c r="AZ24">
        <v>1</v>
      </c>
      <c r="BA24" s="29">
        <v>1.1499999999999999</v>
      </c>
      <c r="BB24">
        <v>0.77</v>
      </c>
      <c r="BC24">
        <v>1.21</v>
      </c>
      <c r="BD24">
        <v>0.76</v>
      </c>
      <c r="BE24">
        <v>0.75</v>
      </c>
      <c r="BF24">
        <v>1</v>
      </c>
      <c r="BG24">
        <v>1</v>
      </c>
      <c r="BH24">
        <v>0.84999999999999964</v>
      </c>
      <c r="BI24">
        <v>1</v>
      </c>
      <c r="BJ24">
        <v>0.85</v>
      </c>
    </row>
    <row r="25" spans="1:62" x14ac:dyDescent="0.25">
      <c r="A25">
        <v>180</v>
      </c>
      <c r="B25">
        <v>70</v>
      </c>
      <c r="C25">
        <v>1.1599999999999999</v>
      </c>
      <c r="D25">
        <v>0.3</v>
      </c>
      <c r="E25">
        <v>0.7</v>
      </c>
      <c r="G25">
        <v>1.1399999999999999</v>
      </c>
      <c r="H25">
        <v>0.77</v>
      </c>
      <c r="I25">
        <v>0.71</v>
      </c>
      <c r="J25">
        <v>0.98</v>
      </c>
      <c r="K25">
        <v>0.98</v>
      </c>
      <c r="M25">
        <v>0.59</v>
      </c>
      <c r="R25">
        <v>1.2</v>
      </c>
      <c r="S25">
        <v>1.04</v>
      </c>
      <c r="T25">
        <v>0.9</v>
      </c>
      <c r="U25">
        <v>0.9</v>
      </c>
      <c r="V25">
        <v>0.67</v>
      </c>
      <c r="W25">
        <v>0.78</v>
      </c>
      <c r="X25">
        <v>0.78</v>
      </c>
      <c r="Y25">
        <v>0.36</v>
      </c>
      <c r="Z25">
        <v>1.08</v>
      </c>
      <c r="AA25">
        <v>0.9</v>
      </c>
      <c r="AC25">
        <v>0.3</v>
      </c>
      <c r="AD25">
        <v>0.24</v>
      </c>
      <c r="AE25">
        <v>0.84</v>
      </c>
      <c r="AF25">
        <v>0.96</v>
      </c>
      <c r="AG25">
        <v>0.72</v>
      </c>
      <c r="AH25">
        <v>0.18</v>
      </c>
      <c r="AI25">
        <v>0.84</v>
      </c>
      <c r="AJ25">
        <v>1.2</v>
      </c>
      <c r="AK25">
        <v>1.26</v>
      </c>
      <c r="AL25">
        <v>1.8</v>
      </c>
      <c r="AP25">
        <v>0</v>
      </c>
      <c r="AQ25">
        <v>1.02</v>
      </c>
      <c r="AR25">
        <v>0.9</v>
      </c>
      <c r="AS25">
        <v>1.08</v>
      </c>
      <c r="AT25">
        <v>0.9</v>
      </c>
      <c r="AU25">
        <v>1.04</v>
      </c>
      <c r="AV25">
        <v>1</v>
      </c>
      <c r="AW25">
        <v>0.65</v>
      </c>
      <c r="AX25">
        <v>0.78</v>
      </c>
      <c r="AY25">
        <v>1</v>
      </c>
      <c r="AZ25">
        <v>1</v>
      </c>
      <c r="BA25" s="29">
        <v>1.1499999999999999</v>
      </c>
      <c r="BB25">
        <v>0.59</v>
      </c>
      <c r="BC25">
        <v>1.1599999999999999</v>
      </c>
      <c r="BD25">
        <v>0.71</v>
      </c>
      <c r="BE25">
        <v>0.78</v>
      </c>
      <c r="BF25">
        <v>1</v>
      </c>
      <c r="BG25">
        <v>1</v>
      </c>
      <c r="BH25">
        <v>0.7999999999999996</v>
      </c>
      <c r="BI25">
        <v>1</v>
      </c>
      <c r="BJ25">
        <v>0.88</v>
      </c>
    </row>
    <row r="26" spans="1:62" x14ac:dyDescent="0.25">
      <c r="A26">
        <v>190</v>
      </c>
      <c r="B26">
        <v>80</v>
      </c>
      <c r="C26">
        <v>1.06</v>
      </c>
      <c r="D26">
        <v>0.18</v>
      </c>
      <c r="E26">
        <v>0.62</v>
      </c>
      <c r="G26">
        <v>1.0900000000000001</v>
      </c>
      <c r="H26">
        <v>0.73</v>
      </c>
      <c r="I26">
        <v>0.65</v>
      </c>
      <c r="J26">
        <v>0.94</v>
      </c>
      <c r="K26">
        <v>0.94</v>
      </c>
      <c r="M26">
        <v>0.41</v>
      </c>
      <c r="R26">
        <v>1.2</v>
      </c>
      <c r="S26">
        <v>0.95</v>
      </c>
      <c r="T26">
        <v>0.9</v>
      </c>
      <c r="U26">
        <v>0.84</v>
      </c>
      <c r="V26">
        <v>0.56000000000000005</v>
      </c>
      <c r="W26">
        <v>0.72</v>
      </c>
      <c r="X26">
        <v>0.78</v>
      </c>
      <c r="Y26">
        <v>0.31</v>
      </c>
      <c r="Z26">
        <v>1.08</v>
      </c>
      <c r="AA26">
        <v>0.9</v>
      </c>
      <c r="AC26">
        <v>0.12</v>
      </c>
      <c r="AD26">
        <v>0.12</v>
      </c>
      <c r="AE26">
        <v>0.84</v>
      </c>
      <c r="AF26">
        <v>0.96</v>
      </c>
      <c r="AG26">
        <v>0.71</v>
      </c>
      <c r="AH26">
        <v>0.18</v>
      </c>
      <c r="AI26">
        <v>0.68</v>
      </c>
      <c r="AJ26">
        <v>1.2</v>
      </c>
      <c r="AK26">
        <v>1.26</v>
      </c>
      <c r="AL26">
        <v>1.8</v>
      </c>
      <c r="AP26">
        <v>0</v>
      </c>
      <c r="AQ26">
        <v>1.02</v>
      </c>
      <c r="AR26">
        <v>0.9</v>
      </c>
      <c r="AS26">
        <v>1.06</v>
      </c>
      <c r="AU26">
        <v>1</v>
      </c>
      <c r="AV26">
        <v>1</v>
      </c>
      <c r="AW26">
        <v>0.65</v>
      </c>
      <c r="AX26">
        <v>0.77</v>
      </c>
      <c r="AY26">
        <v>1</v>
      </c>
      <c r="AZ26">
        <v>1</v>
      </c>
      <c r="BA26" s="29">
        <v>1.06</v>
      </c>
      <c r="BB26">
        <v>0.41</v>
      </c>
      <c r="BC26">
        <v>1.06</v>
      </c>
      <c r="BD26">
        <v>0.65</v>
      </c>
      <c r="BE26">
        <v>0.80999999999999994</v>
      </c>
      <c r="BF26">
        <v>1</v>
      </c>
      <c r="BG26">
        <v>1</v>
      </c>
      <c r="BH26">
        <v>0.74999999999999956</v>
      </c>
      <c r="BI26">
        <v>1</v>
      </c>
      <c r="BJ26">
        <v>0.90999999999999992</v>
      </c>
    </row>
    <row r="27" spans="1:62" x14ac:dyDescent="0.25">
      <c r="A27">
        <v>200</v>
      </c>
      <c r="B27">
        <v>90</v>
      </c>
      <c r="C27">
        <v>0.77</v>
      </c>
      <c r="D27">
        <v>0.12</v>
      </c>
      <c r="E27">
        <v>0.54</v>
      </c>
      <c r="G27">
        <v>1.04</v>
      </c>
      <c r="H27">
        <v>0.7</v>
      </c>
      <c r="I27">
        <v>0.48</v>
      </c>
      <c r="J27">
        <v>0.88</v>
      </c>
      <c r="K27">
        <v>0.88</v>
      </c>
      <c r="M27">
        <v>0.23</v>
      </c>
      <c r="R27">
        <v>1.2</v>
      </c>
      <c r="S27">
        <v>0.7</v>
      </c>
      <c r="T27">
        <v>0.9</v>
      </c>
      <c r="U27">
        <v>0.84</v>
      </c>
      <c r="V27">
        <v>0.46</v>
      </c>
      <c r="W27">
        <v>0.72</v>
      </c>
      <c r="X27">
        <v>0.78</v>
      </c>
      <c r="Y27">
        <v>0.26</v>
      </c>
      <c r="Z27">
        <v>1.08</v>
      </c>
      <c r="AA27">
        <v>0.9</v>
      </c>
      <c r="AE27">
        <v>0.84</v>
      </c>
      <c r="AF27">
        <v>0.95</v>
      </c>
      <c r="AG27">
        <v>0.7</v>
      </c>
      <c r="AH27">
        <v>0.18</v>
      </c>
      <c r="AI27">
        <v>0.54</v>
      </c>
      <c r="AJ27">
        <v>1.1499999999999999</v>
      </c>
      <c r="AK27">
        <v>1.26</v>
      </c>
      <c r="AL27">
        <v>1.8</v>
      </c>
      <c r="AP27">
        <v>0</v>
      </c>
      <c r="AQ27">
        <v>1.02</v>
      </c>
      <c r="AR27">
        <v>0.9</v>
      </c>
      <c r="AS27">
        <v>0.97</v>
      </c>
      <c r="AU27">
        <v>0.92</v>
      </c>
      <c r="AV27">
        <v>1</v>
      </c>
      <c r="AW27">
        <v>0.65</v>
      </c>
      <c r="AX27">
        <v>0.76</v>
      </c>
      <c r="AY27">
        <v>1</v>
      </c>
      <c r="AZ27">
        <v>1</v>
      </c>
      <c r="BA27" s="29">
        <v>0.77</v>
      </c>
      <c r="BB27">
        <v>0.23</v>
      </c>
      <c r="BC27">
        <v>0.77</v>
      </c>
      <c r="BD27">
        <v>0.48</v>
      </c>
      <c r="BE27">
        <v>0.82</v>
      </c>
      <c r="BF27">
        <v>1</v>
      </c>
      <c r="BG27">
        <v>1</v>
      </c>
      <c r="BH27">
        <v>0.69999999999999951</v>
      </c>
      <c r="BI27">
        <v>1</v>
      </c>
      <c r="BJ27">
        <v>0.91999999999999993</v>
      </c>
    </row>
    <row r="28" spans="1:62" x14ac:dyDescent="0.25">
      <c r="A28">
        <v>210</v>
      </c>
      <c r="B28">
        <v>100</v>
      </c>
      <c r="C28">
        <v>0.49</v>
      </c>
      <c r="D28">
        <v>0.06</v>
      </c>
      <c r="E28">
        <v>0.46</v>
      </c>
      <c r="G28">
        <v>0.98</v>
      </c>
      <c r="H28">
        <v>0.65</v>
      </c>
      <c r="I28">
        <v>0.12</v>
      </c>
      <c r="J28">
        <v>0.78</v>
      </c>
      <c r="K28">
        <v>0.78</v>
      </c>
      <c r="M28">
        <v>0.1</v>
      </c>
      <c r="R28">
        <v>1.2</v>
      </c>
      <c r="S28">
        <v>0.44</v>
      </c>
      <c r="T28">
        <v>0.9</v>
      </c>
      <c r="U28">
        <v>0.84</v>
      </c>
      <c r="W28">
        <v>0.72</v>
      </c>
      <c r="X28">
        <v>0.78</v>
      </c>
      <c r="Z28">
        <v>1.08</v>
      </c>
      <c r="AA28">
        <v>0.9</v>
      </c>
      <c r="AE28">
        <v>0.84</v>
      </c>
      <c r="AF28">
        <v>0.92</v>
      </c>
      <c r="AG28">
        <v>0.68</v>
      </c>
      <c r="AH28">
        <v>0.18</v>
      </c>
      <c r="AI28">
        <v>0.48</v>
      </c>
      <c r="AJ28">
        <v>1.1000000000000001</v>
      </c>
      <c r="AK28">
        <v>1.26</v>
      </c>
      <c r="AL28">
        <v>1.8</v>
      </c>
      <c r="AP28">
        <v>0</v>
      </c>
      <c r="AQ28">
        <v>1.02</v>
      </c>
      <c r="AR28">
        <v>0.9</v>
      </c>
      <c r="AS28">
        <v>0.86</v>
      </c>
      <c r="AU28">
        <v>0.89</v>
      </c>
      <c r="AV28">
        <v>1</v>
      </c>
      <c r="AW28">
        <v>0.65</v>
      </c>
      <c r="AX28">
        <v>0.75</v>
      </c>
      <c r="AY28">
        <v>1</v>
      </c>
      <c r="AZ28">
        <v>1</v>
      </c>
      <c r="BA28" s="29">
        <v>0.49</v>
      </c>
      <c r="BB28">
        <v>0.1</v>
      </c>
      <c r="BC28">
        <v>0.49</v>
      </c>
      <c r="BD28">
        <v>0.12</v>
      </c>
      <c r="BE28">
        <v>0.83</v>
      </c>
      <c r="BF28">
        <v>1</v>
      </c>
      <c r="BG28">
        <v>1</v>
      </c>
      <c r="BI28">
        <v>1</v>
      </c>
      <c r="BJ28">
        <v>0.92999999999999994</v>
      </c>
    </row>
    <row r="29" spans="1:62" x14ac:dyDescent="0.25">
      <c r="A29">
        <v>220</v>
      </c>
      <c r="B29">
        <v>110</v>
      </c>
      <c r="C29">
        <v>0.34</v>
      </c>
      <c r="E29">
        <v>0.37</v>
      </c>
      <c r="G29">
        <v>0.92</v>
      </c>
      <c r="H29">
        <v>0.57999999999999996</v>
      </c>
      <c r="J29">
        <v>0.53</v>
      </c>
      <c r="K29">
        <v>0.24</v>
      </c>
      <c r="R29">
        <v>1.2</v>
      </c>
      <c r="S29">
        <v>0.3</v>
      </c>
      <c r="T29">
        <v>0.9</v>
      </c>
      <c r="U29">
        <v>0.78</v>
      </c>
      <c r="W29">
        <v>0.72</v>
      </c>
      <c r="X29">
        <v>0.78</v>
      </c>
      <c r="Z29">
        <v>0.88</v>
      </c>
      <c r="AA29">
        <v>0.84</v>
      </c>
      <c r="AE29">
        <v>0.84</v>
      </c>
      <c r="AF29">
        <v>0.9</v>
      </c>
      <c r="AG29">
        <v>0.67</v>
      </c>
      <c r="AH29">
        <v>0.18</v>
      </c>
      <c r="AI29">
        <v>0.48</v>
      </c>
      <c r="AJ29">
        <v>1.06</v>
      </c>
      <c r="AK29">
        <v>1.26</v>
      </c>
      <c r="AL29">
        <v>1.8</v>
      </c>
      <c r="AP29">
        <v>0</v>
      </c>
      <c r="AQ29">
        <v>0.88</v>
      </c>
      <c r="AR29">
        <v>0.84</v>
      </c>
      <c r="AS29">
        <v>0.72</v>
      </c>
      <c r="AU29">
        <v>0.85</v>
      </c>
      <c r="AV29">
        <v>1</v>
      </c>
      <c r="AW29">
        <v>0.64</v>
      </c>
      <c r="AX29">
        <v>0.74</v>
      </c>
      <c r="AY29">
        <v>1</v>
      </c>
      <c r="AZ29">
        <v>1</v>
      </c>
      <c r="BA29" s="29">
        <v>0.45</v>
      </c>
      <c r="BC29">
        <v>0.34</v>
      </c>
      <c r="BE29">
        <v>0.85</v>
      </c>
      <c r="BF29">
        <v>1</v>
      </c>
      <c r="BG29">
        <v>1</v>
      </c>
      <c r="BI29">
        <v>1</v>
      </c>
      <c r="BJ29">
        <v>0.95</v>
      </c>
    </row>
    <row r="30" spans="1:62" x14ac:dyDescent="0.25">
      <c r="A30">
        <v>230</v>
      </c>
      <c r="B30">
        <v>120</v>
      </c>
      <c r="C30">
        <v>0.19</v>
      </c>
      <c r="E30">
        <v>0.32</v>
      </c>
      <c r="G30">
        <v>0.88</v>
      </c>
      <c r="H30">
        <v>0.19</v>
      </c>
      <c r="J30">
        <v>0.26</v>
      </c>
      <c r="K30">
        <v>0.12</v>
      </c>
      <c r="R30">
        <v>1.2</v>
      </c>
      <c r="S30">
        <v>0.19</v>
      </c>
      <c r="T30">
        <v>0.9</v>
      </c>
      <c r="U30">
        <v>0.78</v>
      </c>
      <c r="W30">
        <v>0.72</v>
      </c>
      <c r="X30">
        <v>0.78</v>
      </c>
      <c r="Z30">
        <v>0.66</v>
      </c>
      <c r="AA30">
        <v>0.66</v>
      </c>
      <c r="AE30">
        <v>0.84</v>
      </c>
      <c r="AF30">
        <v>0.84</v>
      </c>
      <c r="AG30">
        <v>0.65</v>
      </c>
      <c r="AH30">
        <v>0.23</v>
      </c>
      <c r="AJ30">
        <v>1.01</v>
      </c>
      <c r="AK30">
        <v>1.26</v>
      </c>
      <c r="AL30">
        <v>1.8</v>
      </c>
      <c r="AP30">
        <v>0</v>
      </c>
      <c r="AQ30">
        <v>0.84</v>
      </c>
      <c r="AR30">
        <v>0.78</v>
      </c>
      <c r="AS30">
        <v>0.57999999999999996</v>
      </c>
      <c r="AV30">
        <v>1</v>
      </c>
      <c r="AW30">
        <v>0.63</v>
      </c>
      <c r="AX30">
        <v>0.73</v>
      </c>
      <c r="AY30">
        <v>0.95</v>
      </c>
      <c r="AZ30">
        <v>0.95</v>
      </c>
      <c r="BA30" s="29">
        <v>0.45</v>
      </c>
      <c r="BC30">
        <v>0.19</v>
      </c>
      <c r="BE30">
        <v>0.85</v>
      </c>
      <c r="BF30">
        <v>0.95</v>
      </c>
      <c r="BG30">
        <v>0.95</v>
      </c>
      <c r="BI30">
        <v>0.95</v>
      </c>
      <c r="BJ30">
        <v>0.95</v>
      </c>
    </row>
    <row r="31" spans="1:62" x14ac:dyDescent="0.25">
      <c r="A31">
        <v>240</v>
      </c>
      <c r="B31">
        <v>130</v>
      </c>
      <c r="C31">
        <v>0.12</v>
      </c>
      <c r="E31">
        <v>0.26</v>
      </c>
      <c r="G31">
        <v>0.83</v>
      </c>
      <c r="H31">
        <v>0.12</v>
      </c>
      <c r="J31">
        <v>0.16</v>
      </c>
      <c r="K31">
        <v>0.12</v>
      </c>
      <c r="R31">
        <v>1.2</v>
      </c>
      <c r="S31">
        <v>0.12</v>
      </c>
      <c r="T31">
        <v>0.9</v>
      </c>
      <c r="U31">
        <v>0.78</v>
      </c>
      <c r="W31">
        <v>0.72</v>
      </c>
      <c r="X31">
        <v>0.78</v>
      </c>
      <c r="Z31">
        <v>0.66</v>
      </c>
      <c r="AA31">
        <v>0.66</v>
      </c>
      <c r="AE31">
        <v>0.84</v>
      </c>
      <c r="AF31">
        <v>0.78</v>
      </c>
      <c r="AG31">
        <v>0.62</v>
      </c>
      <c r="AH31">
        <v>0.32</v>
      </c>
      <c r="AJ31">
        <v>0.97</v>
      </c>
      <c r="AK31">
        <v>1.26</v>
      </c>
      <c r="AL31">
        <v>1.8</v>
      </c>
      <c r="AP31">
        <v>0</v>
      </c>
      <c r="AQ31">
        <v>0.84</v>
      </c>
      <c r="AR31">
        <v>0.78</v>
      </c>
      <c r="AV31">
        <v>1</v>
      </c>
      <c r="AW31">
        <v>0.62</v>
      </c>
      <c r="AX31">
        <v>0.72</v>
      </c>
      <c r="AY31">
        <v>0.89999999999999991</v>
      </c>
      <c r="AZ31">
        <v>0.89999999999999991</v>
      </c>
      <c r="BA31" s="29">
        <v>0.45</v>
      </c>
      <c r="BC31">
        <v>0.12</v>
      </c>
      <c r="BE31">
        <v>0.85</v>
      </c>
      <c r="BF31">
        <v>0.87</v>
      </c>
      <c r="BG31">
        <v>0.89999999999999991</v>
      </c>
      <c r="BI31">
        <v>0.87</v>
      </c>
      <c r="BJ31">
        <v>0.95</v>
      </c>
    </row>
    <row r="32" spans="1:62" x14ac:dyDescent="0.25">
      <c r="A32">
        <v>250</v>
      </c>
      <c r="B32">
        <v>140</v>
      </c>
      <c r="C32">
        <v>0.06</v>
      </c>
      <c r="E32">
        <v>0.22</v>
      </c>
      <c r="G32">
        <v>0.76</v>
      </c>
      <c r="T32">
        <v>0.9</v>
      </c>
      <c r="U32">
        <v>0.72</v>
      </c>
      <c r="W32">
        <v>0.72</v>
      </c>
      <c r="X32">
        <v>0.78</v>
      </c>
      <c r="Z32">
        <v>0.66</v>
      </c>
      <c r="AA32">
        <v>0.66</v>
      </c>
      <c r="AE32">
        <v>0.84</v>
      </c>
      <c r="AF32">
        <v>0.72</v>
      </c>
      <c r="AG32">
        <v>0.6</v>
      </c>
      <c r="AH32">
        <v>0.42</v>
      </c>
      <c r="AJ32">
        <v>0.92</v>
      </c>
      <c r="AK32">
        <v>1.26</v>
      </c>
      <c r="AL32">
        <v>1.8</v>
      </c>
      <c r="AP32">
        <v>0</v>
      </c>
      <c r="AQ32">
        <v>0.84</v>
      </c>
      <c r="AR32">
        <v>0.78</v>
      </c>
      <c r="AV32">
        <v>1</v>
      </c>
      <c r="AW32">
        <v>0.61</v>
      </c>
      <c r="AX32">
        <v>0.71</v>
      </c>
      <c r="AY32">
        <v>0.84999999999999987</v>
      </c>
      <c r="AZ32">
        <v>0.84999999999999987</v>
      </c>
      <c r="BA32" s="29">
        <v>0.45</v>
      </c>
      <c r="BC32">
        <v>0.06</v>
      </c>
      <c r="BE32">
        <v>0.85</v>
      </c>
      <c r="BF32">
        <v>0.75</v>
      </c>
      <c r="BG32">
        <v>0.84999999999999987</v>
      </c>
      <c r="BI32">
        <v>0.75</v>
      </c>
      <c r="BJ32">
        <v>0.95</v>
      </c>
    </row>
    <row r="33" spans="1:62" x14ac:dyDescent="0.25">
      <c r="A33">
        <v>260</v>
      </c>
      <c r="B33">
        <v>150</v>
      </c>
      <c r="E33">
        <v>0.17</v>
      </c>
      <c r="G33">
        <v>0.68</v>
      </c>
      <c r="T33">
        <v>0.9</v>
      </c>
      <c r="U33">
        <v>0.66</v>
      </c>
      <c r="W33">
        <v>0.72</v>
      </c>
      <c r="X33">
        <v>0.78</v>
      </c>
      <c r="Z33">
        <v>0.66</v>
      </c>
      <c r="AA33">
        <v>0.66</v>
      </c>
      <c r="AE33">
        <v>0.84</v>
      </c>
      <c r="AF33">
        <v>0.66</v>
      </c>
      <c r="AG33">
        <v>0.48</v>
      </c>
      <c r="AH33">
        <v>0.5</v>
      </c>
      <c r="AJ33">
        <v>0.88</v>
      </c>
      <c r="AK33">
        <v>1.26</v>
      </c>
      <c r="AL33">
        <v>1.8</v>
      </c>
      <c r="AP33">
        <v>0</v>
      </c>
      <c r="AQ33">
        <v>0.84</v>
      </c>
      <c r="AR33">
        <v>0.78</v>
      </c>
      <c r="AV33">
        <v>1</v>
      </c>
      <c r="AW33">
        <v>0.6</v>
      </c>
      <c r="AX33">
        <v>0.7</v>
      </c>
      <c r="AY33">
        <v>0.79999999999999982</v>
      </c>
      <c r="AZ33">
        <v>0.79999999999999982</v>
      </c>
      <c r="BE33">
        <v>0.85</v>
      </c>
      <c r="BG33">
        <v>0.79999999999999982</v>
      </c>
      <c r="BJ33">
        <v>0.95</v>
      </c>
    </row>
    <row r="34" spans="1:62" x14ac:dyDescent="0.25">
      <c r="A34">
        <v>270</v>
      </c>
      <c r="B34">
        <v>160</v>
      </c>
      <c r="E34">
        <v>0.12</v>
      </c>
      <c r="G34">
        <v>0.12</v>
      </c>
      <c r="T34">
        <v>0.9</v>
      </c>
      <c r="U34">
        <v>0.6</v>
      </c>
      <c r="W34">
        <v>0.72</v>
      </c>
      <c r="X34">
        <v>0.78</v>
      </c>
      <c r="Z34">
        <v>0.66</v>
      </c>
      <c r="AA34">
        <v>0.66</v>
      </c>
      <c r="AE34">
        <v>0.84</v>
      </c>
      <c r="AF34">
        <v>0.6</v>
      </c>
      <c r="AG34">
        <v>0.36</v>
      </c>
      <c r="AH34">
        <v>0.57999999999999996</v>
      </c>
      <c r="AJ34">
        <v>0.82</v>
      </c>
      <c r="AK34">
        <v>1.26</v>
      </c>
      <c r="AL34">
        <v>1.8</v>
      </c>
      <c r="AP34">
        <v>0</v>
      </c>
      <c r="AQ34">
        <v>0.84</v>
      </c>
      <c r="AR34">
        <v>0.78</v>
      </c>
      <c r="AV34">
        <v>1</v>
      </c>
      <c r="AW34">
        <v>0.59</v>
      </c>
      <c r="AX34">
        <v>0.69</v>
      </c>
      <c r="AY34">
        <v>0.74999999999999978</v>
      </c>
      <c r="AZ34">
        <v>0.74999999999999978</v>
      </c>
      <c r="BE34">
        <v>0.85</v>
      </c>
      <c r="BG34">
        <v>0.74999999999999978</v>
      </c>
      <c r="BJ34">
        <v>0.95</v>
      </c>
    </row>
    <row r="35" spans="1:62" x14ac:dyDescent="0.25">
      <c r="A35">
        <v>280</v>
      </c>
      <c r="B35">
        <v>170</v>
      </c>
      <c r="U35">
        <v>0.54</v>
      </c>
      <c r="AF35">
        <v>0.48</v>
      </c>
      <c r="AG35">
        <v>0.36</v>
      </c>
      <c r="AH35">
        <v>0.64</v>
      </c>
      <c r="AJ35">
        <v>0.72</v>
      </c>
      <c r="AK35">
        <v>1.26</v>
      </c>
      <c r="AL35">
        <v>1.8</v>
      </c>
      <c r="AR35">
        <v>0</v>
      </c>
      <c r="AV35">
        <v>1</v>
      </c>
      <c r="AW35">
        <v>0.57999999999999996</v>
      </c>
      <c r="AX35">
        <v>0.5</v>
      </c>
      <c r="AY35">
        <v>0.69999999999999973</v>
      </c>
      <c r="AZ35">
        <v>0.69999999999999973</v>
      </c>
      <c r="BE35">
        <v>0.85</v>
      </c>
      <c r="BG35">
        <v>0.69999999999999973</v>
      </c>
      <c r="BJ35">
        <v>0.95</v>
      </c>
    </row>
    <row r="36" spans="1:62" x14ac:dyDescent="0.25">
      <c r="A36">
        <v>290</v>
      </c>
      <c r="B36">
        <v>180</v>
      </c>
      <c r="U36">
        <v>0.54</v>
      </c>
      <c r="AF36">
        <v>0.48</v>
      </c>
      <c r="AG36">
        <v>0.36</v>
      </c>
      <c r="AH36">
        <v>0.67</v>
      </c>
      <c r="AJ36">
        <v>0.66</v>
      </c>
      <c r="AK36">
        <v>1.26</v>
      </c>
      <c r="AL36">
        <v>1.8</v>
      </c>
      <c r="AR36">
        <v>0</v>
      </c>
      <c r="AV36">
        <v>1</v>
      </c>
      <c r="AW36">
        <v>0.56999999999999995</v>
      </c>
      <c r="AX36">
        <v>0.4</v>
      </c>
      <c r="AY36">
        <v>0.6</v>
      </c>
      <c r="AZ36">
        <v>0.6</v>
      </c>
      <c r="BE36">
        <v>0.85</v>
      </c>
      <c r="BG36">
        <v>0.64999999999999969</v>
      </c>
      <c r="BJ36">
        <v>0.95</v>
      </c>
    </row>
    <row r="37" spans="1:62" x14ac:dyDescent="0.25">
      <c r="A37">
        <v>300</v>
      </c>
      <c r="B37">
        <v>190</v>
      </c>
      <c r="U37">
        <v>0.54</v>
      </c>
      <c r="AF37">
        <v>0.48</v>
      </c>
      <c r="AG37">
        <v>0.36</v>
      </c>
      <c r="AH37">
        <v>0.71</v>
      </c>
      <c r="AJ37">
        <v>0.6</v>
      </c>
      <c r="AK37">
        <v>1.26</v>
      </c>
      <c r="AL37">
        <v>1.8</v>
      </c>
      <c r="AR37">
        <v>0</v>
      </c>
      <c r="AV37">
        <v>1</v>
      </c>
      <c r="AW37">
        <v>0.55999999999999994</v>
      </c>
      <c r="AX37">
        <v>0.3</v>
      </c>
      <c r="AY37">
        <v>0.5</v>
      </c>
      <c r="AZ37">
        <v>0.5</v>
      </c>
      <c r="BE37">
        <v>0.85</v>
      </c>
      <c r="BG37">
        <v>0.59999999999999964</v>
      </c>
      <c r="BJ37">
        <v>0.95</v>
      </c>
    </row>
    <row r="38" spans="1:62" x14ac:dyDescent="0.25">
      <c r="B38">
        <v>200</v>
      </c>
      <c r="AF38">
        <v>0.48</v>
      </c>
      <c r="AG38">
        <v>0.36</v>
      </c>
      <c r="AH38">
        <v>0.72</v>
      </c>
      <c r="AJ38">
        <v>0.6</v>
      </c>
      <c r="AK38">
        <v>1.26</v>
      </c>
      <c r="AL38">
        <v>1.8</v>
      </c>
      <c r="AR38">
        <v>0</v>
      </c>
      <c r="AV38">
        <v>1</v>
      </c>
      <c r="AW38">
        <v>0.54999999999999993</v>
      </c>
      <c r="BE38">
        <v>0.85</v>
      </c>
      <c r="BG38">
        <v>0.5499999999999996</v>
      </c>
      <c r="BJ38">
        <v>0.95</v>
      </c>
    </row>
    <row r="39" spans="1:62" x14ac:dyDescent="0.25">
      <c r="B39">
        <v>210</v>
      </c>
      <c r="AF39">
        <v>0.48</v>
      </c>
      <c r="AG39">
        <v>0.36</v>
      </c>
      <c r="AH39">
        <v>0.72</v>
      </c>
      <c r="AJ39">
        <v>0.6</v>
      </c>
      <c r="AK39">
        <v>1.26</v>
      </c>
      <c r="AL39">
        <v>1.8</v>
      </c>
      <c r="AR39">
        <v>0</v>
      </c>
      <c r="AV39">
        <v>1</v>
      </c>
      <c r="AW39">
        <v>0.53999999999999992</v>
      </c>
      <c r="BE39">
        <v>0.85</v>
      </c>
      <c r="BG39">
        <v>0.49999999999999961</v>
      </c>
      <c r="BJ39">
        <v>0.95</v>
      </c>
    </row>
    <row r="40" spans="1:62" x14ac:dyDescent="0.25">
      <c r="B40">
        <v>220</v>
      </c>
      <c r="AF40">
        <v>0.48</v>
      </c>
      <c r="AG40">
        <v>0.36</v>
      </c>
      <c r="AH40">
        <v>0.72</v>
      </c>
      <c r="AJ40">
        <v>0.6</v>
      </c>
      <c r="AR40">
        <v>0</v>
      </c>
      <c r="AV40">
        <v>1</v>
      </c>
      <c r="AW40">
        <v>0.52999999999999992</v>
      </c>
      <c r="BE40">
        <v>0.85</v>
      </c>
      <c r="BG40">
        <v>0.44999999999999962</v>
      </c>
      <c r="BJ40">
        <v>0.95</v>
      </c>
    </row>
    <row r="41" spans="1:62" x14ac:dyDescent="0.25">
      <c r="B41">
        <v>230</v>
      </c>
      <c r="AF41">
        <v>0.48</v>
      </c>
      <c r="AG41">
        <v>0.36</v>
      </c>
      <c r="AH41">
        <v>0.72</v>
      </c>
      <c r="AR41">
        <v>0</v>
      </c>
      <c r="AV41">
        <v>1</v>
      </c>
      <c r="AW41">
        <v>0.51999999999999991</v>
      </c>
      <c r="BE41">
        <v>0.85</v>
      </c>
      <c r="BG41">
        <v>0.39999999999999963</v>
      </c>
      <c r="BJ41">
        <v>0.95</v>
      </c>
    </row>
    <row r="42" spans="1:62" x14ac:dyDescent="0.25">
      <c r="A42" s="17" t="s">
        <v>298</v>
      </c>
      <c r="B42" s="17"/>
      <c r="C42">
        <v>0</v>
      </c>
      <c r="D42">
        <v>0</v>
      </c>
      <c r="E42">
        <v>0</v>
      </c>
      <c r="F42">
        <v>0</v>
      </c>
      <c r="G42">
        <v>5</v>
      </c>
      <c r="H42">
        <v>5</v>
      </c>
      <c r="I42">
        <v>5</v>
      </c>
      <c r="J42" t="s">
        <v>299</v>
      </c>
      <c r="K42" t="s">
        <v>299</v>
      </c>
      <c r="L42" t="s">
        <v>299</v>
      </c>
      <c r="M42">
        <v>5</v>
      </c>
      <c r="N42">
        <v>5</v>
      </c>
      <c r="O42">
        <v>0</v>
      </c>
      <c r="P42">
        <v>0</v>
      </c>
      <c r="Q42">
        <v>0</v>
      </c>
      <c r="R42">
        <v>0</v>
      </c>
      <c r="S42">
        <v>0</v>
      </c>
      <c r="T42">
        <v>0</v>
      </c>
      <c r="U42">
        <v>0</v>
      </c>
      <c r="AR42">
        <v>0</v>
      </c>
    </row>
    <row r="43" spans="1:62" ht="30" x14ac:dyDescent="0.25">
      <c r="A43" s="17" t="s">
        <v>300</v>
      </c>
      <c r="B43" s="17" t="s">
        <v>301</v>
      </c>
      <c r="C43">
        <v>1</v>
      </c>
      <c r="D43">
        <v>1</v>
      </c>
      <c r="E43">
        <v>1</v>
      </c>
      <c r="F43">
        <v>1</v>
      </c>
      <c r="G43">
        <v>1</v>
      </c>
      <c r="H43">
        <v>1</v>
      </c>
      <c r="I43">
        <v>1</v>
      </c>
      <c r="J43">
        <v>2</v>
      </c>
      <c r="K43">
        <v>2</v>
      </c>
      <c r="L43">
        <v>2</v>
      </c>
      <c r="M43">
        <v>1</v>
      </c>
      <c r="N43">
        <v>1</v>
      </c>
      <c r="O43">
        <v>1</v>
      </c>
      <c r="P43">
        <v>1</v>
      </c>
      <c r="Q43">
        <v>1</v>
      </c>
      <c r="R43">
        <v>1</v>
      </c>
      <c r="S43">
        <v>1</v>
      </c>
      <c r="T43">
        <v>1</v>
      </c>
      <c r="U43">
        <v>1</v>
      </c>
      <c r="AR43">
        <v>0</v>
      </c>
    </row>
    <row r="44" spans="1:62" ht="30" x14ac:dyDescent="0.25">
      <c r="A44" s="17" t="s">
        <v>302</v>
      </c>
      <c r="B44" s="17"/>
      <c r="C44">
        <v>935</v>
      </c>
      <c r="D44">
        <v>1350</v>
      </c>
      <c r="E44">
        <v>635</v>
      </c>
      <c r="F44">
        <v>635</v>
      </c>
      <c r="G44">
        <v>710</v>
      </c>
      <c r="H44">
        <v>780</v>
      </c>
      <c r="I44">
        <v>780</v>
      </c>
      <c r="J44">
        <v>510</v>
      </c>
      <c r="K44">
        <v>510</v>
      </c>
      <c r="L44">
        <v>510</v>
      </c>
      <c r="M44">
        <v>670</v>
      </c>
      <c r="N44">
        <v>670</v>
      </c>
      <c r="O44" t="s">
        <v>303</v>
      </c>
      <c r="P44" t="s">
        <v>303</v>
      </c>
      <c r="Q44" t="s">
        <v>303</v>
      </c>
      <c r="R44">
        <v>700</v>
      </c>
      <c r="S44">
        <v>935</v>
      </c>
      <c r="T44">
        <v>1400</v>
      </c>
      <c r="U44">
        <v>1300</v>
      </c>
      <c r="AR44">
        <v>0</v>
      </c>
    </row>
    <row r="45" spans="1:62" ht="30" x14ac:dyDescent="0.25">
      <c r="A45" s="17" t="s">
        <v>304</v>
      </c>
      <c r="B45" s="17"/>
      <c r="C45">
        <v>2160</v>
      </c>
      <c r="D45">
        <v>2608</v>
      </c>
      <c r="E45">
        <v>1616</v>
      </c>
      <c r="F45">
        <v>1000</v>
      </c>
      <c r="G45">
        <v>1843</v>
      </c>
      <c r="H45">
        <v>1850</v>
      </c>
      <c r="I45">
        <v>1600</v>
      </c>
      <c r="J45">
        <v>1200</v>
      </c>
      <c r="K45">
        <v>1000</v>
      </c>
      <c r="L45">
        <v>800</v>
      </c>
      <c r="M45">
        <v>1350</v>
      </c>
      <c r="N45">
        <v>950</v>
      </c>
      <c r="O45">
        <v>850</v>
      </c>
      <c r="P45">
        <v>1050</v>
      </c>
      <c r="Q45">
        <v>1050</v>
      </c>
      <c r="R45" t="s">
        <v>303</v>
      </c>
      <c r="S45">
        <v>2160</v>
      </c>
      <c r="T45">
        <v>4000</v>
      </c>
      <c r="U45">
        <v>4000</v>
      </c>
      <c r="AR45">
        <v>0</v>
      </c>
    </row>
    <row r="46" spans="1:62" ht="45" x14ac:dyDescent="0.25">
      <c r="A46" s="17" t="s">
        <v>305</v>
      </c>
      <c r="B46" s="17"/>
      <c r="O46">
        <v>700</v>
      </c>
      <c r="P46">
        <v>850</v>
      </c>
      <c r="Q46">
        <v>850</v>
      </c>
      <c r="AR46">
        <v>0</v>
      </c>
    </row>
    <row r="47" spans="1:62" ht="180" x14ac:dyDescent="0.25">
      <c r="A47" s="17" t="s">
        <v>306</v>
      </c>
      <c r="B47" s="17"/>
      <c r="C47" s="17"/>
      <c r="D47" s="17"/>
      <c r="E47" s="17"/>
      <c r="F47" s="17"/>
      <c r="G47" s="17"/>
      <c r="H47" s="17"/>
      <c r="I47" s="17"/>
      <c r="J47" s="17"/>
      <c r="K47" s="17"/>
      <c r="L47" s="17"/>
      <c r="M47" s="17"/>
      <c r="N47" s="17"/>
      <c r="O47" s="17" t="s">
        <v>307</v>
      </c>
      <c r="P47" s="17"/>
      <c r="Q47" s="17"/>
      <c r="R47" s="17" t="s">
        <v>308</v>
      </c>
      <c r="S47" s="17"/>
      <c r="T47" s="17" t="s">
        <v>309</v>
      </c>
      <c r="U47" s="17" t="s">
        <v>310</v>
      </c>
      <c r="V47" s="17"/>
      <c r="W47" s="17" t="s">
        <v>311</v>
      </c>
      <c r="X47" s="17" t="s">
        <v>311</v>
      </c>
      <c r="Y47" s="17"/>
      <c r="Z47" s="17" t="s">
        <v>311</v>
      </c>
      <c r="AA47" s="17" t="s">
        <v>311</v>
      </c>
      <c r="AB47" s="17"/>
      <c r="AC47" s="17"/>
      <c r="AD47" s="17"/>
      <c r="AE47" s="17" t="s">
        <v>311</v>
      </c>
      <c r="AF47" s="17" t="s">
        <v>312</v>
      </c>
      <c r="AG47" s="17" t="s">
        <v>312</v>
      </c>
      <c r="AH47" s="17"/>
      <c r="AI47" s="17"/>
      <c r="AJ47" s="17" t="s">
        <v>312</v>
      </c>
      <c r="AK47" s="17" t="s">
        <v>312</v>
      </c>
      <c r="AL47" s="17" t="s">
        <v>312</v>
      </c>
      <c r="AM47" s="17" t="s">
        <v>313</v>
      </c>
      <c r="AN47" s="17"/>
      <c r="AO47" s="17"/>
      <c r="AP47" s="17"/>
      <c r="AQ47" s="17"/>
      <c r="AR47" s="17"/>
    </row>
    <row r="48" spans="1:62" ht="180" x14ac:dyDescent="0.25">
      <c r="A48" s="17" t="s">
        <v>314</v>
      </c>
      <c r="B48" s="17"/>
      <c r="C48" s="17"/>
      <c r="D48" s="17"/>
      <c r="E48" s="17"/>
      <c r="F48" s="17"/>
      <c r="G48" s="17"/>
      <c r="H48" s="17"/>
      <c r="I48" s="17"/>
      <c r="J48" s="17"/>
      <c r="K48" s="17"/>
      <c r="L48" s="17"/>
      <c r="M48" s="17"/>
      <c r="N48" s="17"/>
      <c r="O48" s="17"/>
      <c r="P48" s="17"/>
      <c r="Q48" s="17"/>
      <c r="R48" s="17" t="s">
        <v>309</v>
      </c>
      <c r="S48" s="17"/>
      <c r="T48" s="17" t="s">
        <v>315</v>
      </c>
      <c r="U48" s="17"/>
      <c r="V48" s="17"/>
      <c r="W48" s="17"/>
      <c r="X48" s="17"/>
      <c r="Y48" s="17"/>
      <c r="Z48" s="17"/>
      <c r="AA48" s="17"/>
      <c r="AB48" s="17"/>
      <c r="AC48" s="17"/>
      <c r="AD48" s="17"/>
      <c r="AE48" s="17"/>
      <c r="AF48" s="17"/>
      <c r="AG48" s="17"/>
      <c r="AH48" s="17"/>
      <c r="AI48" s="17"/>
      <c r="AJ48" s="17"/>
      <c r="AK48" s="17"/>
      <c r="AL48" s="17"/>
      <c r="AM48" s="17" t="s">
        <v>316</v>
      </c>
      <c r="AN48" s="17"/>
      <c r="AO48" s="17"/>
      <c r="AP48" s="17"/>
      <c r="AQ48" s="17"/>
      <c r="AR48" s="17"/>
    </row>
    <row r="49" spans="39:44" x14ac:dyDescent="0.25">
      <c r="AQ49" t="s">
        <v>311</v>
      </c>
      <c r="AR49" t="s">
        <v>311</v>
      </c>
    </row>
    <row r="50" spans="39:44" x14ac:dyDescent="0.25">
      <c r="AM50" t="s">
        <v>317</v>
      </c>
    </row>
    <row r="51" spans="39:44" x14ac:dyDescent="0.25">
      <c r="AM51" t="s">
        <v>318</v>
      </c>
    </row>
  </sheetData>
  <mergeCells count="2">
    <mergeCell ref="A3:B3"/>
    <mergeCell ref="A4:B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35"/>
  <sheetViews>
    <sheetView zoomScale="85" zoomScaleNormal="85"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40.7109375" customWidth="1"/>
    <col min="2" max="3" width="14.85546875" customWidth="1"/>
    <col min="4" max="54" width="12.5703125" customWidth="1"/>
    <col min="55" max="55" width="13.7109375" customWidth="1"/>
    <col min="56" max="87" width="12.5703125" customWidth="1"/>
  </cols>
  <sheetData>
    <row r="1" spans="1:87" x14ac:dyDescent="0.25">
      <c r="A1" s="54" t="s">
        <v>319</v>
      </c>
      <c r="B1" s="55"/>
      <c r="C1" s="55"/>
      <c r="D1" s="56"/>
      <c r="G1" s="30" t="s">
        <v>320</v>
      </c>
    </row>
    <row r="2" spans="1:87" x14ac:dyDescent="0.25">
      <c r="A2" s="5">
        <f>COUNTIF(C$5:CI$5,"&lt;&gt; ")</f>
        <v>85</v>
      </c>
      <c r="B2" s="57" t="s">
        <v>321</v>
      </c>
      <c r="C2" s="58"/>
      <c r="D2" s="59"/>
      <c r="G2" s="30" t="s">
        <v>322</v>
      </c>
    </row>
    <row r="3" spans="1:87" x14ac:dyDescent="0.25">
      <c r="A3" s="31" t="s">
        <v>323</v>
      </c>
      <c r="B3" s="5"/>
      <c r="C3" s="54" t="s">
        <v>324</v>
      </c>
      <c r="D3" s="56"/>
    </row>
    <row r="4" spans="1:87" ht="90" x14ac:dyDescent="0.25">
      <c r="A4" s="7" t="s">
        <v>325</v>
      </c>
      <c r="B4" s="7" t="s">
        <v>326</v>
      </c>
      <c r="C4" s="7" t="s">
        <v>327</v>
      </c>
      <c r="D4" s="7" t="s">
        <v>169</v>
      </c>
      <c r="E4" s="7" t="s">
        <v>328</v>
      </c>
      <c r="F4" s="7" t="s">
        <v>171</v>
      </c>
      <c r="G4" s="7" t="s">
        <v>172</v>
      </c>
      <c r="H4" s="7" t="s">
        <v>173</v>
      </c>
      <c r="I4" s="7" t="s">
        <v>329</v>
      </c>
      <c r="J4" s="7" t="s">
        <v>330</v>
      </c>
      <c r="K4" s="7" t="s">
        <v>331</v>
      </c>
      <c r="L4" s="7" t="s">
        <v>332</v>
      </c>
      <c r="M4" s="7" t="s">
        <v>333</v>
      </c>
      <c r="N4" s="7" t="s">
        <v>334</v>
      </c>
      <c r="O4" s="7" t="s">
        <v>335</v>
      </c>
      <c r="P4" s="7" t="s">
        <v>336</v>
      </c>
      <c r="Q4" s="7" t="s">
        <v>337</v>
      </c>
      <c r="R4" s="7" t="s">
        <v>338</v>
      </c>
      <c r="S4" s="7" t="s">
        <v>339</v>
      </c>
      <c r="T4" s="7" t="s">
        <v>340</v>
      </c>
      <c r="U4" s="7" t="s">
        <v>186</v>
      </c>
      <c r="V4" s="7" t="s">
        <v>187</v>
      </c>
      <c r="W4" s="7" t="s">
        <v>341</v>
      </c>
      <c r="X4" s="7" t="s">
        <v>189</v>
      </c>
      <c r="Y4" s="7" t="s">
        <v>190</v>
      </c>
      <c r="Z4" s="7" t="s">
        <v>191</v>
      </c>
      <c r="AA4" s="7" t="s">
        <v>192</v>
      </c>
      <c r="AB4" s="7" t="s">
        <v>193</v>
      </c>
      <c r="AC4" s="7" t="s">
        <v>194</v>
      </c>
      <c r="AD4" s="7" t="s">
        <v>195</v>
      </c>
      <c r="AE4" s="7" t="s">
        <v>342</v>
      </c>
      <c r="AF4" s="7" t="s">
        <v>343</v>
      </c>
      <c r="AG4" s="7" t="s">
        <v>198</v>
      </c>
      <c r="AH4" s="7" t="s">
        <v>199</v>
      </c>
      <c r="AI4" s="7" t="s">
        <v>200</v>
      </c>
      <c r="AJ4" s="7" t="s">
        <v>201</v>
      </c>
      <c r="AK4" s="7" t="s">
        <v>202</v>
      </c>
      <c r="AL4" s="7" t="s">
        <v>344</v>
      </c>
      <c r="AM4" s="7" t="s">
        <v>345</v>
      </c>
      <c r="AN4" s="7" t="s">
        <v>346</v>
      </c>
      <c r="AO4" s="7" t="s">
        <v>347</v>
      </c>
      <c r="AP4" s="7" t="s">
        <v>207</v>
      </c>
      <c r="AQ4" s="7" t="s">
        <v>208</v>
      </c>
      <c r="AR4" s="7" t="s">
        <v>209</v>
      </c>
      <c r="AS4" s="7" t="s">
        <v>210</v>
      </c>
      <c r="AT4" s="7" t="s">
        <v>211</v>
      </c>
      <c r="AU4" s="7" t="s">
        <v>348</v>
      </c>
      <c r="AV4" s="7" t="s">
        <v>349</v>
      </c>
      <c r="AW4" s="7" t="s">
        <v>350</v>
      </c>
      <c r="AX4" s="7" t="s">
        <v>351</v>
      </c>
      <c r="AY4" s="7" t="s">
        <v>352</v>
      </c>
      <c r="AZ4" s="7" t="s">
        <v>290</v>
      </c>
      <c r="BA4" s="7" t="s">
        <v>218</v>
      </c>
      <c r="BB4" s="7" t="s">
        <v>219</v>
      </c>
      <c r="BC4" s="7" t="s">
        <v>220</v>
      </c>
      <c r="BD4" s="7" t="s">
        <v>221</v>
      </c>
      <c r="BE4" s="7" t="s">
        <v>353</v>
      </c>
      <c r="BF4" s="7" t="s">
        <v>354</v>
      </c>
      <c r="BG4" s="7" t="s">
        <v>355</v>
      </c>
      <c r="BH4" s="7" t="s">
        <v>225</v>
      </c>
      <c r="BI4" s="7" t="s">
        <v>226</v>
      </c>
      <c r="BJ4" s="7" t="s">
        <v>227</v>
      </c>
      <c r="BK4" s="7" t="s">
        <v>228</v>
      </c>
      <c r="BL4" s="7" t="s">
        <v>229</v>
      </c>
      <c r="BM4" s="7" t="s">
        <v>230</v>
      </c>
      <c r="BN4" s="7" t="s">
        <v>231</v>
      </c>
      <c r="BO4" s="7" t="s">
        <v>232</v>
      </c>
      <c r="BP4" s="7" t="s">
        <v>233</v>
      </c>
      <c r="BQ4" s="7" t="s">
        <v>234</v>
      </c>
      <c r="BR4" s="7" t="s">
        <v>235</v>
      </c>
      <c r="BS4" s="7" t="s">
        <v>236</v>
      </c>
      <c r="BT4" s="7" t="s">
        <v>237</v>
      </c>
      <c r="BU4" s="7" t="s">
        <v>238</v>
      </c>
      <c r="BV4" s="7" t="s">
        <v>239</v>
      </c>
      <c r="BW4" s="7" t="s">
        <v>240</v>
      </c>
      <c r="BX4" s="7" t="s">
        <v>241</v>
      </c>
      <c r="BY4" s="7" t="s">
        <v>242</v>
      </c>
      <c r="BZ4" s="7" t="s">
        <v>243</v>
      </c>
      <c r="CA4" s="7" t="s">
        <v>244</v>
      </c>
      <c r="CB4" s="7" t="s">
        <v>245</v>
      </c>
      <c r="CC4" s="7" t="s">
        <v>246</v>
      </c>
      <c r="CD4" s="7" t="s">
        <v>247</v>
      </c>
      <c r="CE4" s="7" t="s">
        <v>248</v>
      </c>
      <c r="CF4" s="7" t="s">
        <v>249</v>
      </c>
      <c r="CG4" s="7" t="s">
        <v>250</v>
      </c>
      <c r="CH4" s="7" t="s">
        <v>251</v>
      </c>
      <c r="CI4" s="7" t="s">
        <v>252</v>
      </c>
    </row>
    <row r="5" spans="1:87" ht="39" x14ac:dyDescent="0.25">
      <c r="A5" s="31" t="s">
        <v>356</v>
      </c>
      <c r="B5" s="23" t="s">
        <v>357</v>
      </c>
      <c r="C5" s="5">
        <v>1</v>
      </c>
      <c r="D5" s="5">
        <v>2</v>
      </c>
      <c r="E5" s="5">
        <v>3</v>
      </c>
      <c r="F5" s="5">
        <v>4</v>
      </c>
      <c r="G5" s="5">
        <v>-5</v>
      </c>
      <c r="H5" s="5">
        <v>-6</v>
      </c>
      <c r="I5" s="5">
        <v>-7</v>
      </c>
      <c r="J5" s="5">
        <v>-8</v>
      </c>
      <c r="K5" s="5">
        <v>-9</v>
      </c>
      <c r="L5" s="5">
        <v>-10</v>
      </c>
      <c r="M5" s="5">
        <v>-11</v>
      </c>
      <c r="N5" s="5">
        <v>-12</v>
      </c>
      <c r="O5" s="5">
        <v>-13</v>
      </c>
      <c r="P5" s="5">
        <v>-14</v>
      </c>
      <c r="Q5" s="5">
        <v>15</v>
      </c>
      <c r="R5" s="5">
        <v>16</v>
      </c>
      <c r="S5" s="5">
        <v>17</v>
      </c>
      <c r="T5" s="5">
        <v>18</v>
      </c>
      <c r="U5" s="5">
        <v>19</v>
      </c>
      <c r="V5" s="5">
        <v>20</v>
      </c>
      <c r="W5" s="5">
        <v>-21</v>
      </c>
      <c r="X5" s="5">
        <v>-22</v>
      </c>
      <c r="Y5" s="5">
        <v>-23</v>
      </c>
      <c r="Z5" s="5">
        <v>-24</v>
      </c>
      <c r="AA5" s="5">
        <v>25</v>
      </c>
      <c r="AB5" s="5">
        <v>26</v>
      </c>
      <c r="AC5" s="5">
        <v>-27</v>
      </c>
      <c r="AD5" s="5">
        <v>-28</v>
      </c>
      <c r="AE5" s="5">
        <v>-29</v>
      </c>
      <c r="AF5" s="5">
        <v>-30</v>
      </c>
      <c r="AG5" s="5">
        <v>-31</v>
      </c>
      <c r="AH5" s="5">
        <v>32</v>
      </c>
      <c r="AI5" s="5">
        <v>33</v>
      </c>
      <c r="AJ5" s="5">
        <v>34</v>
      </c>
      <c r="AK5" s="5">
        <v>-35</v>
      </c>
      <c r="AL5" s="5">
        <v>-36</v>
      </c>
      <c r="AM5" s="5">
        <v>-37</v>
      </c>
      <c r="AN5" s="5">
        <v>-38</v>
      </c>
      <c r="AO5" s="5">
        <v>-39</v>
      </c>
      <c r="AP5" s="5">
        <v>-40</v>
      </c>
      <c r="AQ5" s="5">
        <v>-41</v>
      </c>
      <c r="AR5" s="5">
        <v>42</v>
      </c>
      <c r="AS5" s="5">
        <v>-43</v>
      </c>
      <c r="AT5" s="5">
        <v>44</v>
      </c>
      <c r="AU5" s="5">
        <v>45</v>
      </c>
      <c r="AV5" s="5">
        <v>46</v>
      </c>
      <c r="AW5" s="5">
        <v>47</v>
      </c>
      <c r="AX5" s="5">
        <v>48</v>
      </c>
      <c r="AY5" s="5">
        <v>49</v>
      </c>
      <c r="AZ5" s="5">
        <v>50</v>
      </c>
      <c r="BA5" s="5">
        <v>51</v>
      </c>
      <c r="BB5" s="5">
        <v>52</v>
      </c>
      <c r="BC5" s="5">
        <v>53</v>
      </c>
      <c r="BD5" s="5">
        <v>54</v>
      </c>
      <c r="BE5" s="5">
        <v>55</v>
      </c>
      <c r="BF5" s="5">
        <v>56</v>
      </c>
      <c r="BG5" s="5">
        <v>57</v>
      </c>
      <c r="BH5" s="5">
        <v>-58</v>
      </c>
      <c r="BI5" s="5">
        <v>-59</v>
      </c>
      <c r="BJ5" s="5">
        <v>-60</v>
      </c>
      <c r="BK5" s="5">
        <v>61</v>
      </c>
      <c r="BL5" s="5">
        <v>-62</v>
      </c>
      <c r="BM5" s="5">
        <v>63</v>
      </c>
      <c r="BN5" s="5">
        <v>64</v>
      </c>
      <c r="BO5" s="5">
        <v>-65</v>
      </c>
      <c r="BP5" s="5">
        <v>-66</v>
      </c>
      <c r="BQ5" s="5">
        <v>-67</v>
      </c>
      <c r="BR5" s="5">
        <v>-68</v>
      </c>
      <c r="BS5" s="5">
        <v>-69</v>
      </c>
      <c r="BT5" s="5">
        <v>70</v>
      </c>
      <c r="BU5" s="5">
        <v>-71</v>
      </c>
      <c r="BV5" s="5">
        <v>-72</v>
      </c>
      <c r="BW5" s="5">
        <v>-73</v>
      </c>
      <c r="BX5" s="5">
        <v>74</v>
      </c>
      <c r="BY5" s="5">
        <v>75</v>
      </c>
      <c r="BZ5" s="5">
        <v>-76</v>
      </c>
      <c r="CA5" s="5">
        <v>-77</v>
      </c>
      <c r="CB5" s="5">
        <v>-78</v>
      </c>
      <c r="CC5" s="5">
        <v>-79</v>
      </c>
      <c r="CD5" s="5">
        <v>-80</v>
      </c>
      <c r="CE5" s="5">
        <v>-81</v>
      </c>
      <c r="CF5" s="5">
        <v>82</v>
      </c>
      <c r="CG5" s="5">
        <v>-83</v>
      </c>
      <c r="CH5" s="5">
        <v>-84</v>
      </c>
      <c r="CI5" s="5">
        <v>-85</v>
      </c>
    </row>
    <row r="6" spans="1:87" ht="30" x14ac:dyDescent="0.25">
      <c r="A6" s="5" t="s">
        <v>358</v>
      </c>
      <c r="B6" s="7" t="s">
        <v>359</v>
      </c>
      <c r="C6" s="5">
        <v>1</v>
      </c>
      <c r="D6" s="5">
        <v>1</v>
      </c>
      <c r="E6" s="5">
        <v>1</v>
      </c>
      <c r="F6" s="5">
        <v>1</v>
      </c>
      <c r="G6" s="5">
        <v>1</v>
      </c>
      <c r="H6" s="5">
        <v>1</v>
      </c>
      <c r="I6" s="5">
        <v>1</v>
      </c>
      <c r="J6" s="5">
        <v>1</v>
      </c>
      <c r="K6" s="5">
        <v>1</v>
      </c>
      <c r="L6" s="5">
        <v>1</v>
      </c>
      <c r="M6" s="5">
        <v>3</v>
      </c>
      <c r="N6" s="5"/>
      <c r="O6" s="5">
        <v>3</v>
      </c>
      <c r="P6" s="5"/>
      <c r="Q6" s="5">
        <v>2</v>
      </c>
      <c r="R6" s="5">
        <v>2</v>
      </c>
      <c r="S6" s="5">
        <v>3</v>
      </c>
      <c r="T6" s="5"/>
      <c r="U6" s="7">
        <v>1</v>
      </c>
      <c r="V6" s="7">
        <v>1</v>
      </c>
      <c r="W6" s="5">
        <v>1</v>
      </c>
      <c r="X6" s="5">
        <v>1</v>
      </c>
      <c r="Y6" s="7">
        <v>1</v>
      </c>
      <c r="Z6" s="7">
        <v>1</v>
      </c>
      <c r="AA6" s="7">
        <v>2</v>
      </c>
      <c r="AB6" s="5">
        <v>2</v>
      </c>
      <c r="AC6" s="5">
        <v>2</v>
      </c>
      <c r="AD6" s="5">
        <v>2</v>
      </c>
      <c r="AE6" s="5">
        <v>1</v>
      </c>
      <c r="AF6" s="5">
        <v>1</v>
      </c>
      <c r="AG6" s="5">
        <v>1</v>
      </c>
      <c r="AH6" s="5">
        <v>1</v>
      </c>
      <c r="AI6" s="5">
        <v>1</v>
      </c>
      <c r="AJ6" s="5">
        <v>1</v>
      </c>
      <c r="AK6" s="5"/>
      <c r="AL6" s="5">
        <v>1</v>
      </c>
      <c r="AM6" s="5"/>
      <c r="AN6" s="5">
        <v>1</v>
      </c>
      <c r="AO6" s="5"/>
      <c r="AP6" s="5">
        <v>3</v>
      </c>
      <c r="AQ6" s="5"/>
      <c r="AR6" s="5"/>
      <c r="AS6" s="5">
        <v>1</v>
      </c>
      <c r="AT6" s="5"/>
      <c r="AU6" s="5"/>
      <c r="AV6" s="5"/>
      <c r="AW6" s="5"/>
      <c r="AX6" s="5"/>
      <c r="AY6" s="5"/>
      <c r="AZ6" s="5"/>
      <c r="BA6" s="5"/>
      <c r="BB6" s="5"/>
      <c r="BC6" s="5"/>
      <c r="BD6" s="5"/>
      <c r="BE6" s="5"/>
      <c r="BF6" s="5"/>
      <c r="BG6" s="5"/>
      <c r="BH6" s="5">
        <v>1</v>
      </c>
      <c r="BI6" s="5">
        <v>1</v>
      </c>
      <c r="BJ6" s="5">
        <v>1</v>
      </c>
      <c r="BK6" s="5">
        <v>1</v>
      </c>
      <c r="BL6" s="5">
        <v>1</v>
      </c>
      <c r="BM6" s="5">
        <v>1</v>
      </c>
      <c r="BN6" s="5">
        <v>1</v>
      </c>
      <c r="BO6" s="5">
        <v>3</v>
      </c>
      <c r="BP6" s="5">
        <v>1</v>
      </c>
      <c r="BQ6" s="5">
        <v>1</v>
      </c>
      <c r="BR6" s="5">
        <v>3</v>
      </c>
      <c r="BS6" s="5">
        <v>1</v>
      </c>
      <c r="BT6" s="5">
        <v>1</v>
      </c>
      <c r="BU6" s="5">
        <v>1</v>
      </c>
      <c r="BV6" s="5">
        <v>1</v>
      </c>
      <c r="BW6" s="5">
        <v>1</v>
      </c>
      <c r="BX6" s="5">
        <v>1</v>
      </c>
      <c r="BY6" s="5">
        <v>1</v>
      </c>
      <c r="BZ6" s="5">
        <v>1</v>
      </c>
      <c r="CA6" s="5">
        <v>1</v>
      </c>
      <c r="CB6" s="5">
        <v>1</v>
      </c>
      <c r="CC6" s="5">
        <v>1</v>
      </c>
      <c r="CD6" s="5">
        <v>1</v>
      </c>
      <c r="CE6" s="5">
        <v>1</v>
      </c>
      <c r="CF6" s="5">
        <v>1</v>
      </c>
      <c r="CG6" s="5">
        <v>1</v>
      </c>
      <c r="CH6" s="5">
        <v>1</v>
      </c>
      <c r="CI6" s="5">
        <v>1</v>
      </c>
    </row>
    <row r="7" spans="1:87" ht="30" x14ac:dyDescent="0.25">
      <c r="A7" s="7" t="s">
        <v>360</v>
      </c>
      <c r="B7" s="7" t="s">
        <v>361</v>
      </c>
      <c r="C7" s="5">
        <v>0</v>
      </c>
      <c r="D7" s="5">
        <v>0</v>
      </c>
      <c r="E7" s="5">
        <v>0</v>
      </c>
      <c r="F7" s="5">
        <v>0</v>
      </c>
      <c r="G7" s="5">
        <v>0</v>
      </c>
      <c r="H7" s="5">
        <v>0</v>
      </c>
      <c r="I7" s="5">
        <v>0</v>
      </c>
      <c r="J7" s="5">
        <v>0</v>
      </c>
      <c r="K7" s="5">
        <v>0</v>
      </c>
      <c r="L7" s="5">
        <v>0</v>
      </c>
      <c r="M7" s="5">
        <v>20</v>
      </c>
      <c r="N7" s="5">
        <v>20</v>
      </c>
      <c r="O7" s="5">
        <v>90</v>
      </c>
      <c r="P7" s="5">
        <v>155</v>
      </c>
      <c r="Q7" s="5">
        <v>0</v>
      </c>
      <c r="R7" s="5">
        <v>0</v>
      </c>
      <c r="S7" s="5">
        <v>0</v>
      </c>
      <c r="T7" s="5">
        <v>0</v>
      </c>
      <c r="U7" s="7">
        <v>0</v>
      </c>
      <c r="V7" s="7">
        <v>0</v>
      </c>
      <c r="W7" s="5">
        <v>0</v>
      </c>
      <c r="X7" s="5">
        <v>0</v>
      </c>
      <c r="Y7" s="7">
        <v>0</v>
      </c>
      <c r="Z7" s="7">
        <v>0</v>
      </c>
      <c r="AA7" s="7">
        <v>20</v>
      </c>
      <c r="AB7" s="5">
        <v>0</v>
      </c>
      <c r="AC7" s="5">
        <v>0</v>
      </c>
      <c r="AD7" s="5">
        <v>0</v>
      </c>
      <c r="AE7" s="5">
        <v>0</v>
      </c>
      <c r="AF7" s="5">
        <v>0</v>
      </c>
      <c r="AG7" s="5">
        <v>0</v>
      </c>
      <c r="AH7" s="5">
        <v>0</v>
      </c>
      <c r="AI7" s="5">
        <v>0</v>
      </c>
      <c r="AJ7" s="5">
        <v>0</v>
      </c>
      <c r="AK7" s="5">
        <v>0</v>
      </c>
      <c r="AL7" s="5">
        <v>0</v>
      </c>
      <c r="AM7" s="5">
        <v>0</v>
      </c>
      <c r="AN7" s="5">
        <v>0</v>
      </c>
      <c r="AO7" s="5">
        <v>0</v>
      </c>
      <c r="AP7" s="5">
        <v>90</v>
      </c>
      <c r="AQ7" s="5">
        <v>0</v>
      </c>
      <c r="AR7" s="5">
        <v>0</v>
      </c>
      <c r="AS7" s="5">
        <v>40</v>
      </c>
      <c r="AT7" s="5">
        <v>0</v>
      </c>
      <c r="AU7" s="5">
        <v>0</v>
      </c>
      <c r="AV7" s="5">
        <v>0</v>
      </c>
      <c r="AW7" s="5">
        <v>0</v>
      </c>
      <c r="AX7" s="5">
        <v>0</v>
      </c>
      <c r="AY7" s="5">
        <v>0</v>
      </c>
      <c r="AZ7" s="5">
        <v>0</v>
      </c>
      <c r="BA7" s="5">
        <v>0</v>
      </c>
      <c r="BB7" s="5">
        <v>0</v>
      </c>
      <c r="BC7" s="5">
        <v>0</v>
      </c>
      <c r="BD7" s="5">
        <v>0</v>
      </c>
      <c r="BE7" s="5">
        <v>0</v>
      </c>
      <c r="BF7" s="5">
        <v>0</v>
      </c>
      <c r="BG7" s="5">
        <v>0</v>
      </c>
      <c r="BH7" s="5">
        <v>0</v>
      </c>
      <c r="BI7" s="5">
        <v>0</v>
      </c>
      <c r="BJ7" s="5">
        <v>0</v>
      </c>
      <c r="BK7" s="5">
        <v>0</v>
      </c>
      <c r="BL7" s="5">
        <v>0</v>
      </c>
      <c r="BM7" s="5">
        <v>0</v>
      </c>
      <c r="BN7" s="5">
        <v>0</v>
      </c>
      <c r="BO7" s="5">
        <v>20</v>
      </c>
      <c r="BP7" s="5">
        <v>0</v>
      </c>
      <c r="BQ7" s="5">
        <v>0</v>
      </c>
      <c r="BR7" s="5">
        <v>20</v>
      </c>
      <c r="BS7" s="5">
        <v>0</v>
      </c>
      <c r="BT7" s="5">
        <v>0</v>
      </c>
      <c r="BU7" s="5">
        <v>0</v>
      </c>
      <c r="BV7" s="5">
        <v>0</v>
      </c>
      <c r="BW7" s="5">
        <v>0</v>
      </c>
      <c r="BX7" s="5">
        <v>0</v>
      </c>
      <c r="BY7" s="5">
        <v>0</v>
      </c>
      <c r="BZ7" s="5">
        <v>0</v>
      </c>
      <c r="CA7" s="5">
        <v>0</v>
      </c>
      <c r="CB7" s="5">
        <v>0</v>
      </c>
      <c r="CC7" s="5">
        <v>0</v>
      </c>
      <c r="CD7" s="5">
        <v>0</v>
      </c>
      <c r="CE7" s="5">
        <v>0</v>
      </c>
      <c r="CF7" s="5">
        <v>0</v>
      </c>
      <c r="CG7" s="5">
        <v>0</v>
      </c>
      <c r="CH7" s="5">
        <v>0</v>
      </c>
      <c r="CI7" s="5">
        <v>0</v>
      </c>
    </row>
    <row r="8" spans="1:87" ht="30" x14ac:dyDescent="0.25">
      <c r="A8" s="5" t="s">
        <v>362</v>
      </c>
      <c r="B8" s="7" t="s">
        <v>363</v>
      </c>
      <c r="C8" s="5">
        <v>1</v>
      </c>
      <c r="D8" s="5">
        <v>1</v>
      </c>
      <c r="E8" s="5">
        <v>1</v>
      </c>
      <c r="F8" s="5">
        <v>1</v>
      </c>
      <c r="G8" s="5">
        <v>1</v>
      </c>
      <c r="H8" s="5">
        <v>1</v>
      </c>
      <c r="I8" s="5">
        <v>1</v>
      </c>
      <c r="J8" s="5">
        <v>1</v>
      </c>
      <c r="K8" s="5">
        <v>1</v>
      </c>
      <c r="L8" s="5">
        <v>1</v>
      </c>
      <c r="M8" s="5">
        <v>1</v>
      </c>
      <c r="N8" s="5">
        <v>1</v>
      </c>
      <c r="O8" s="5">
        <v>1</v>
      </c>
      <c r="P8" s="5">
        <v>1</v>
      </c>
      <c r="Q8" s="5">
        <v>1</v>
      </c>
      <c r="R8" s="5">
        <v>1</v>
      </c>
      <c r="S8" s="5">
        <v>1</v>
      </c>
      <c r="T8" s="5">
        <v>1</v>
      </c>
      <c r="U8" s="7">
        <v>1</v>
      </c>
      <c r="V8" s="7">
        <v>1</v>
      </c>
      <c r="W8" s="5">
        <v>1</v>
      </c>
      <c r="X8" s="5">
        <v>1</v>
      </c>
      <c r="Y8" s="7">
        <v>1</v>
      </c>
      <c r="Z8" s="7">
        <v>1</v>
      </c>
      <c r="AA8" s="7">
        <v>1</v>
      </c>
      <c r="AB8" s="5">
        <v>1</v>
      </c>
      <c r="AC8" s="5">
        <v>1</v>
      </c>
      <c r="AD8" s="5">
        <v>1</v>
      </c>
      <c r="AE8" s="5">
        <v>1</v>
      </c>
      <c r="AF8" s="5">
        <v>1</v>
      </c>
      <c r="AG8" s="5">
        <v>1</v>
      </c>
      <c r="AH8" s="5">
        <v>1</v>
      </c>
      <c r="AI8" s="5">
        <v>1</v>
      </c>
      <c r="AJ8" s="5">
        <v>1</v>
      </c>
      <c r="AK8" s="5">
        <v>1</v>
      </c>
      <c r="AL8" s="5">
        <v>1</v>
      </c>
      <c r="AM8" s="5">
        <v>1</v>
      </c>
      <c r="AN8" s="5">
        <v>1</v>
      </c>
      <c r="AO8" s="5">
        <v>1</v>
      </c>
      <c r="AP8" s="5">
        <v>1</v>
      </c>
      <c r="AQ8" s="5">
        <v>1</v>
      </c>
      <c r="AR8" s="5">
        <v>1</v>
      </c>
      <c r="AS8" s="5">
        <v>1</v>
      </c>
      <c r="AT8" s="5">
        <v>1</v>
      </c>
      <c r="AU8" s="5">
        <v>1</v>
      </c>
      <c r="AV8" s="5">
        <v>1</v>
      </c>
      <c r="AW8" s="5">
        <v>1</v>
      </c>
      <c r="AX8" s="5">
        <v>1</v>
      </c>
      <c r="AY8" s="5">
        <v>1</v>
      </c>
      <c r="AZ8" s="5">
        <v>1</v>
      </c>
      <c r="BA8" s="5">
        <v>1</v>
      </c>
      <c r="BB8" s="5">
        <v>1</v>
      </c>
      <c r="BC8" s="5">
        <v>1</v>
      </c>
      <c r="BD8" s="5">
        <v>1</v>
      </c>
      <c r="BE8" s="5">
        <v>1</v>
      </c>
      <c r="BF8" s="5">
        <v>1</v>
      </c>
      <c r="BG8" s="5">
        <v>1</v>
      </c>
      <c r="BH8" s="5">
        <v>1</v>
      </c>
      <c r="BI8" s="5">
        <v>1</v>
      </c>
      <c r="BJ8" s="5">
        <v>1</v>
      </c>
      <c r="BK8" s="5">
        <v>1</v>
      </c>
      <c r="BL8" s="5">
        <v>1</v>
      </c>
      <c r="BM8" s="5">
        <v>1</v>
      </c>
      <c r="BN8" s="5">
        <v>1</v>
      </c>
      <c r="BO8" s="5">
        <v>1</v>
      </c>
      <c r="BP8" s="5">
        <v>1</v>
      </c>
      <c r="BQ8" s="5">
        <v>1</v>
      </c>
      <c r="BR8" s="5">
        <v>1</v>
      </c>
      <c r="BS8" s="5">
        <v>1</v>
      </c>
      <c r="BT8" s="5">
        <v>1</v>
      </c>
      <c r="BU8" s="5">
        <v>1</v>
      </c>
      <c r="BV8" s="5">
        <v>1</v>
      </c>
      <c r="BW8" s="5">
        <v>1</v>
      </c>
      <c r="BX8" s="5">
        <v>1</v>
      </c>
      <c r="BY8" s="5">
        <v>1</v>
      </c>
      <c r="BZ8" s="5">
        <v>1</v>
      </c>
      <c r="CA8" s="5">
        <v>1</v>
      </c>
      <c r="CB8" s="5">
        <v>1</v>
      </c>
      <c r="CC8" s="5">
        <v>1</v>
      </c>
      <c r="CD8" s="5">
        <v>1</v>
      </c>
      <c r="CE8" s="5">
        <v>1</v>
      </c>
      <c r="CF8" s="5">
        <v>1</v>
      </c>
      <c r="CG8" s="5">
        <v>1</v>
      </c>
      <c r="CH8" s="5">
        <v>1</v>
      </c>
      <c r="CI8" s="5">
        <v>1</v>
      </c>
    </row>
    <row r="9" spans="1:87" ht="30" x14ac:dyDescent="0.25">
      <c r="A9" s="5" t="s">
        <v>364</v>
      </c>
      <c r="B9" s="7" t="s">
        <v>365</v>
      </c>
      <c r="C9" s="12">
        <v>2</v>
      </c>
      <c r="D9" s="12">
        <v>1</v>
      </c>
      <c r="E9" s="12">
        <v>1</v>
      </c>
      <c r="F9" s="12">
        <v>3</v>
      </c>
      <c r="G9" s="12">
        <v>1</v>
      </c>
      <c r="H9" s="12">
        <v>1</v>
      </c>
      <c r="I9" s="12">
        <v>2</v>
      </c>
      <c r="J9" s="12">
        <v>2</v>
      </c>
      <c r="K9" s="12">
        <v>2</v>
      </c>
      <c r="L9" s="12">
        <v>2</v>
      </c>
      <c r="M9" s="12">
        <v>2</v>
      </c>
      <c r="N9" s="12">
        <v>2</v>
      </c>
      <c r="O9" s="12">
        <v>2</v>
      </c>
      <c r="P9" s="12">
        <v>2</v>
      </c>
      <c r="Q9" s="12">
        <v>3</v>
      </c>
      <c r="R9" s="12">
        <v>3</v>
      </c>
      <c r="S9" s="12">
        <v>3</v>
      </c>
      <c r="T9" s="12">
        <v>3</v>
      </c>
      <c r="U9" s="12">
        <v>2</v>
      </c>
      <c r="V9" s="12">
        <v>1</v>
      </c>
      <c r="W9" s="12">
        <v>1</v>
      </c>
      <c r="X9" s="12">
        <v>1</v>
      </c>
      <c r="Y9" s="12">
        <v>1</v>
      </c>
      <c r="Z9" s="12">
        <v>1</v>
      </c>
      <c r="AA9" s="12">
        <v>1</v>
      </c>
      <c r="AB9" s="12">
        <v>2</v>
      </c>
      <c r="AC9" s="12">
        <v>1</v>
      </c>
      <c r="AD9" s="12">
        <v>1</v>
      </c>
      <c r="AE9" s="12">
        <v>1</v>
      </c>
      <c r="AF9" s="12">
        <v>1</v>
      </c>
      <c r="AG9" s="12">
        <v>1</v>
      </c>
      <c r="AH9" s="12">
        <v>1</v>
      </c>
      <c r="AI9" s="12">
        <v>2</v>
      </c>
      <c r="AJ9" s="12">
        <v>2</v>
      </c>
      <c r="AK9" s="12">
        <v>1</v>
      </c>
      <c r="AL9" s="12">
        <v>1</v>
      </c>
      <c r="AM9" s="12">
        <v>1</v>
      </c>
      <c r="AN9" s="12">
        <v>2</v>
      </c>
      <c r="AO9" s="12">
        <v>2</v>
      </c>
      <c r="AP9" s="12">
        <v>2</v>
      </c>
      <c r="AQ9" s="12">
        <v>2</v>
      </c>
      <c r="AR9" s="12">
        <v>3</v>
      </c>
      <c r="AS9" s="12">
        <v>2</v>
      </c>
      <c r="AT9" s="12">
        <v>1</v>
      </c>
      <c r="AU9" s="12">
        <v>2</v>
      </c>
      <c r="AV9" s="12">
        <v>3</v>
      </c>
      <c r="AW9" s="12">
        <v>2</v>
      </c>
      <c r="AX9" s="12">
        <v>2</v>
      </c>
      <c r="AY9" s="12">
        <v>2</v>
      </c>
      <c r="AZ9" s="12">
        <v>2</v>
      </c>
      <c r="BA9" s="12">
        <v>2</v>
      </c>
      <c r="BB9" s="12">
        <v>2</v>
      </c>
      <c r="BC9" s="12">
        <v>2</v>
      </c>
      <c r="BD9" s="12">
        <v>2</v>
      </c>
      <c r="BE9" s="12"/>
      <c r="BF9" s="12"/>
      <c r="BG9" s="12"/>
      <c r="BH9" s="12">
        <v>1</v>
      </c>
      <c r="BI9" s="12">
        <v>1</v>
      </c>
      <c r="BJ9" s="12">
        <v>2</v>
      </c>
      <c r="BK9" s="12">
        <v>1</v>
      </c>
      <c r="BL9" s="12">
        <v>2</v>
      </c>
      <c r="BM9" s="12">
        <v>1</v>
      </c>
      <c r="BN9" s="12">
        <v>1</v>
      </c>
      <c r="BO9" s="12">
        <v>2</v>
      </c>
      <c r="BP9" s="12">
        <v>2</v>
      </c>
      <c r="BQ9" s="12">
        <v>1</v>
      </c>
      <c r="BR9" s="12">
        <v>2</v>
      </c>
      <c r="BS9" s="12">
        <v>1</v>
      </c>
      <c r="BT9" s="12">
        <v>1</v>
      </c>
      <c r="BU9" s="12">
        <v>1</v>
      </c>
      <c r="BV9" s="12">
        <v>1</v>
      </c>
      <c r="BW9" s="12">
        <v>1</v>
      </c>
      <c r="BX9" s="12">
        <v>1</v>
      </c>
      <c r="BY9" s="12">
        <v>1</v>
      </c>
      <c r="BZ9" s="12">
        <v>1</v>
      </c>
      <c r="CA9" s="12">
        <v>2</v>
      </c>
      <c r="CB9" s="12">
        <v>2</v>
      </c>
      <c r="CC9" s="12">
        <v>2</v>
      </c>
      <c r="CD9" s="12">
        <v>1</v>
      </c>
      <c r="CE9" s="12">
        <v>2</v>
      </c>
      <c r="CF9" s="12">
        <v>1</v>
      </c>
      <c r="CG9" s="12">
        <v>2</v>
      </c>
      <c r="CH9" s="12">
        <v>2</v>
      </c>
      <c r="CI9" s="5">
        <v>2</v>
      </c>
    </row>
    <row r="10" spans="1:87" ht="30" x14ac:dyDescent="0.25">
      <c r="A10" s="5" t="s">
        <v>366</v>
      </c>
      <c r="B10" s="7" t="s">
        <v>367</v>
      </c>
      <c r="C10" s="5">
        <v>1.2</v>
      </c>
      <c r="D10" s="5">
        <v>1</v>
      </c>
      <c r="E10" s="5">
        <v>1</v>
      </c>
      <c r="F10" s="5">
        <v>1</v>
      </c>
      <c r="G10" s="5">
        <v>1</v>
      </c>
      <c r="H10" s="5">
        <v>1</v>
      </c>
      <c r="I10" s="5">
        <v>1</v>
      </c>
      <c r="J10" s="5">
        <v>1</v>
      </c>
      <c r="K10" s="5">
        <v>1</v>
      </c>
      <c r="L10" s="5">
        <v>1</v>
      </c>
      <c r="M10" s="5">
        <v>1</v>
      </c>
      <c r="N10" s="5">
        <v>1</v>
      </c>
      <c r="O10" s="5">
        <v>1</v>
      </c>
      <c r="P10" s="5">
        <v>1</v>
      </c>
      <c r="Q10" s="5">
        <v>1</v>
      </c>
      <c r="R10" s="5">
        <v>1</v>
      </c>
      <c r="S10" s="5">
        <v>1</v>
      </c>
      <c r="T10" s="5">
        <v>1</v>
      </c>
      <c r="U10" s="7">
        <v>1.2</v>
      </c>
      <c r="V10" s="7">
        <v>1.2</v>
      </c>
      <c r="W10" s="5">
        <v>1</v>
      </c>
      <c r="X10" s="5">
        <v>1</v>
      </c>
      <c r="Y10" s="7">
        <v>1.2</v>
      </c>
      <c r="Z10" s="7">
        <v>1.2</v>
      </c>
      <c r="AA10" s="7">
        <v>1.2</v>
      </c>
      <c r="AB10" s="5">
        <v>1</v>
      </c>
      <c r="AC10" s="5">
        <v>1</v>
      </c>
      <c r="AD10" s="5">
        <v>1</v>
      </c>
      <c r="AE10" s="5">
        <v>1.2</v>
      </c>
      <c r="AF10" s="5">
        <v>1.2</v>
      </c>
      <c r="AG10" s="5">
        <v>1</v>
      </c>
      <c r="AH10" s="5">
        <v>1</v>
      </c>
      <c r="AI10" s="5">
        <v>1</v>
      </c>
      <c r="AJ10" s="5">
        <v>1</v>
      </c>
      <c r="AK10" s="5">
        <v>1</v>
      </c>
      <c r="AL10" s="5">
        <v>1</v>
      </c>
      <c r="AM10" s="5">
        <v>1</v>
      </c>
      <c r="AN10" s="5">
        <v>1</v>
      </c>
      <c r="AO10" s="5">
        <v>1</v>
      </c>
      <c r="AP10" s="5">
        <v>1</v>
      </c>
      <c r="AQ10" s="5">
        <v>1</v>
      </c>
      <c r="AR10" s="5">
        <v>1</v>
      </c>
      <c r="AS10" s="5">
        <v>1</v>
      </c>
      <c r="AT10" s="5">
        <v>1</v>
      </c>
      <c r="AU10" s="5">
        <v>1</v>
      </c>
      <c r="AV10" s="5">
        <v>1</v>
      </c>
      <c r="AW10" s="5">
        <v>1</v>
      </c>
      <c r="AX10" s="5">
        <v>1</v>
      </c>
      <c r="AY10" s="5">
        <v>1</v>
      </c>
      <c r="AZ10" s="5">
        <v>1</v>
      </c>
      <c r="BA10" s="5">
        <v>1</v>
      </c>
      <c r="BB10" s="5">
        <v>1</v>
      </c>
      <c r="BC10" s="5">
        <v>1</v>
      </c>
      <c r="BD10" s="5">
        <v>1</v>
      </c>
      <c r="BE10" s="5">
        <v>1</v>
      </c>
      <c r="BF10" s="5">
        <v>1</v>
      </c>
      <c r="BG10" s="5">
        <v>1</v>
      </c>
      <c r="BH10" s="5">
        <v>1.2</v>
      </c>
      <c r="BI10" s="5">
        <v>1.2</v>
      </c>
      <c r="BJ10" s="5">
        <v>1</v>
      </c>
      <c r="BK10" s="5">
        <v>1.2</v>
      </c>
      <c r="BL10" s="5">
        <v>1.2</v>
      </c>
      <c r="BM10" s="5">
        <v>1.2</v>
      </c>
      <c r="BN10" s="5">
        <v>1.2</v>
      </c>
      <c r="BO10" s="5">
        <v>1.2</v>
      </c>
      <c r="BP10" s="5">
        <v>1.2</v>
      </c>
      <c r="BQ10" s="5">
        <v>1.2</v>
      </c>
      <c r="BR10" s="5">
        <v>1.2</v>
      </c>
      <c r="BS10" s="5">
        <v>1.2</v>
      </c>
      <c r="BT10" s="5">
        <v>1.2</v>
      </c>
      <c r="BU10" s="5">
        <v>1.2</v>
      </c>
      <c r="BV10" s="5">
        <v>1.2</v>
      </c>
      <c r="BW10" s="5">
        <v>1.2</v>
      </c>
      <c r="BX10" s="5">
        <v>1.2</v>
      </c>
      <c r="BY10" s="5">
        <v>1.2</v>
      </c>
      <c r="BZ10" s="5">
        <v>1.2</v>
      </c>
      <c r="CA10" s="5">
        <v>1.2</v>
      </c>
      <c r="CB10" s="5">
        <v>1.2</v>
      </c>
      <c r="CC10" s="5">
        <v>1.2</v>
      </c>
      <c r="CD10" s="5">
        <v>1.2</v>
      </c>
      <c r="CE10" s="5">
        <v>1.2</v>
      </c>
      <c r="CF10" s="5">
        <v>1.2</v>
      </c>
      <c r="CG10" s="5">
        <v>1.2</v>
      </c>
      <c r="CH10" s="5">
        <v>1.2</v>
      </c>
      <c r="CI10" s="5">
        <v>1.2</v>
      </c>
    </row>
    <row r="11" spans="1:87" x14ac:dyDescent="0.25">
      <c r="A11" s="5" t="s">
        <v>368</v>
      </c>
      <c r="B11" s="7" t="s">
        <v>369</v>
      </c>
      <c r="C11" s="5">
        <v>60</v>
      </c>
      <c r="D11" s="5">
        <v>60</v>
      </c>
      <c r="E11" s="5">
        <v>60</v>
      </c>
      <c r="F11" s="5">
        <v>50</v>
      </c>
      <c r="G11" s="5">
        <v>60</v>
      </c>
      <c r="H11" s="5">
        <v>60</v>
      </c>
      <c r="I11" s="5">
        <v>90</v>
      </c>
      <c r="J11" s="5">
        <v>70</v>
      </c>
      <c r="K11" s="5">
        <v>60</v>
      </c>
      <c r="L11" s="5">
        <v>60</v>
      </c>
      <c r="M11" s="5">
        <v>60</v>
      </c>
      <c r="N11" s="5">
        <v>60</v>
      </c>
      <c r="O11" s="5">
        <v>60</v>
      </c>
      <c r="P11" s="5">
        <v>60</v>
      </c>
      <c r="Q11" s="5">
        <v>60</v>
      </c>
      <c r="R11" s="5">
        <v>60</v>
      </c>
      <c r="S11" s="5">
        <v>65</v>
      </c>
      <c r="T11" s="5">
        <v>65</v>
      </c>
      <c r="U11" s="7">
        <v>50</v>
      </c>
      <c r="V11" s="7">
        <v>50</v>
      </c>
      <c r="W11" s="5">
        <v>60</v>
      </c>
      <c r="X11" s="5">
        <v>60</v>
      </c>
      <c r="Y11" s="7">
        <v>60</v>
      </c>
      <c r="Z11" s="7">
        <v>60</v>
      </c>
      <c r="AA11" s="7">
        <v>70</v>
      </c>
      <c r="AB11" s="5">
        <v>70</v>
      </c>
      <c r="AC11" s="5">
        <v>65</v>
      </c>
      <c r="AD11" s="5">
        <v>65</v>
      </c>
      <c r="AE11" s="5">
        <v>50</v>
      </c>
      <c r="AF11" s="5">
        <v>50</v>
      </c>
      <c r="AG11" s="5">
        <v>60</v>
      </c>
      <c r="AH11" s="5">
        <v>50</v>
      </c>
      <c r="AI11" s="5">
        <v>50</v>
      </c>
      <c r="AJ11" s="5">
        <v>60</v>
      </c>
      <c r="AK11" s="5">
        <v>60</v>
      </c>
      <c r="AL11" s="5">
        <v>60</v>
      </c>
      <c r="AM11" s="5">
        <v>60</v>
      </c>
      <c r="AN11" s="5">
        <v>60</v>
      </c>
      <c r="AO11" s="5">
        <v>60</v>
      </c>
      <c r="AP11" s="5">
        <v>60</v>
      </c>
      <c r="AQ11" s="5">
        <v>60</v>
      </c>
      <c r="AR11" s="5">
        <v>60</v>
      </c>
      <c r="AS11" s="5">
        <v>60</v>
      </c>
      <c r="AT11" s="5">
        <v>60</v>
      </c>
      <c r="AU11" s="5">
        <v>60</v>
      </c>
      <c r="AV11" s="5">
        <v>60</v>
      </c>
      <c r="AW11" s="5">
        <v>60</v>
      </c>
      <c r="AX11" s="5">
        <v>60</v>
      </c>
      <c r="AY11" s="5">
        <v>60</v>
      </c>
      <c r="AZ11" s="5">
        <v>60</v>
      </c>
      <c r="BA11" s="5">
        <v>60</v>
      </c>
      <c r="BB11" s="5">
        <v>60</v>
      </c>
      <c r="BC11" s="5">
        <v>60</v>
      </c>
      <c r="BD11" s="5">
        <v>60</v>
      </c>
      <c r="BE11" s="5">
        <v>60</v>
      </c>
      <c r="BF11" s="5">
        <v>60</v>
      </c>
      <c r="BG11" s="5">
        <v>60</v>
      </c>
      <c r="BH11" s="5">
        <v>90</v>
      </c>
      <c r="BI11" s="5">
        <v>60</v>
      </c>
      <c r="BJ11" s="5">
        <v>95</v>
      </c>
      <c r="BK11" s="5">
        <v>50</v>
      </c>
      <c r="BL11" s="5">
        <v>50</v>
      </c>
      <c r="BM11" s="5">
        <v>50</v>
      </c>
      <c r="BN11" s="5">
        <v>50</v>
      </c>
      <c r="BO11" s="5">
        <v>60</v>
      </c>
      <c r="BP11" s="5">
        <v>95</v>
      </c>
      <c r="BQ11" s="5">
        <v>60</v>
      </c>
      <c r="BR11" s="5">
        <v>60</v>
      </c>
      <c r="BS11" s="5">
        <v>60</v>
      </c>
      <c r="BT11" s="5">
        <v>50</v>
      </c>
      <c r="BU11" s="5">
        <v>60</v>
      </c>
      <c r="BV11" s="5">
        <v>60</v>
      </c>
      <c r="BW11" s="5">
        <v>60</v>
      </c>
      <c r="BX11" s="5">
        <v>50</v>
      </c>
      <c r="BY11" s="5">
        <v>50</v>
      </c>
      <c r="BZ11" s="5">
        <v>60</v>
      </c>
      <c r="CA11" s="5">
        <v>65</v>
      </c>
      <c r="CB11" s="5">
        <v>65</v>
      </c>
      <c r="CC11" s="5">
        <v>65</v>
      </c>
      <c r="CD11" s="5">
        <v>60</v>
      </c>
      <c r="CE11" s="5">
        <v>60</v>
      </c>
      <c r="CF11" s="5">
        <v>50</v>
      </c>
      <c r="CG11" s="5">
        <v>60</v>
      </c>
      <c r="CH11" s="5">
        <v>60</v>
      </c>
      <c r="CI11" s="5">
        <v>60</v>
      </c>
    </row>
    <row r="12" spans="1:87" x14ac:dyDescent="0.25">
      <c r="A12" s="5" t="s">
        <v>370</v>
      </c>
      <c r="B12" s="7"/>
      <c r="C12" s="5">
        <v>60</v>
      </c>
      <c r="D12" s="5">
        <v>60</v>
      </c>
      <c r="E12" s="5">
        <v>60</v>
      </c>
      <c r="F12" s="5">
        <v>50</v>
      </c>
      <c r="G12" s="5">
        <v>50</v>
      </c>
      <c r="H12" s="5">
        <v>50</v>
      </c>
      <c r="I12" s="5">
        <v>50</v>
      </c>
      <c r="J12" s="5">
        <v>50</v>
      </c>
      <c r="K12" s="5">
        <v>50</v>
      </c>
      <c r="L12" s="5">
        <v>50</v>
      </c>
      <c r="M12" s="5">
        <v>50</v>
      </c>
      <c r="N12" s="5">
        <v>50</v>
      </c>
      <c r="O12" s="5">
        <v>50</v>
      </c>
      <c r="P12" s="5">
        <v>50</v>
      </c>
      <c r="Q12" s="5">
        <v>50</v>
      </c>
      <c r="R12" s="5">
        <v>50</v>
      </c>
      <c r="S12" s="5">
        <v>50</v>
      </c>
      <c r="T12" s="5">
        <v>50</v>
      </c>
      <c r="U12" s="7">
        <v>50</v>
      </c>
      <c r="V12" s="7">
        <v>50</v>
      </c>
      <c r="W12" s="5">
        <v>50</v>
      </c>
      <c r="X12" s="5">
        <v>50</v>
      </c>
      <c r="Y12" s="7">
        <v>50</v>
      </c>
      <c r="Z12" s="7">
        <v>50</v>
      </c>
      <c r="AA12" s="7">
        <v>70</v>
      </c>
      <c r="AB12" s="5">
        <v>70</v>
      </c>
      <c r="AC12" s="5">
        <v>50</v>
      </c>
      <c r="AD12" s="5">
        <v>50</v>
      </c>
      <c r="AE12" s="5">
        <v>40</v>
      </c>
      <c r="AF12" s="5">
        <v>40</v>
      </c>
      <c r="AG12" s="5">
        <v>50</v>
      </c>
      <c r="AH12" s="5">
        <v>50</v>
      </c>
      <c r="AI12" s="5">
        <v>50</v>
      </c>
      <c r="AJ12" s="5">
        <v>50</v>
      </c>
      <c r="AK12" s="5">
        <v>50</v>
      </c>
      <c r="AL12" s="5">
        <v>60</v>
      </c>
      <c r="AM12" s="5">
        <v>60</v>
      </c>
      <c r="AN12" s="5">
        <v>60</v>
      </c>
      <c r="AO12" s="5">
        <v>60</v>
      </c>
      <c r="AP12" s="5">
        <v>50</v>
      </c>
      <c r="AQ12" s="5">
        <v>60</v>
      </c>
      <c r="AR12" s="5">
        <v>50</v>
      </c>
      <c r="AS12" s="5">
        <v>60</v>
      </c>
      <c r="AT12" s="5">
        <v>60</v>
      </c>
      <c r="AU12" s="5">
        <v>60</v>
      </c>
      <c r="AV12" s="5">
        <v>60</v>
      </c>
      <c r="AW12" s="5">
        <v>60</v>
      </c>
      <c r="AX12" s="5">
        <v>60</v>
      </c>
      <c r="AY12" s="5">
        <v>60</v>
      </c>
      <c r="AZ12" s="5">
        <v>60</v>
      </c>
      <c r="BA12" s="5">
        <v>60</v>
      </c>
      <c r="BB12" s="5">
        <v>60</v>
      </c>
      <c r="BC12" s="5">
        <v>60</v>
      </c>
      <c r="BD12" s="5">
        <v>60</v>
      </c>
      <c r="BE12" s="5">
        <v>60</v>
      </c>
      <c r="BF12" s="5">
        <v>60</v>
      </c>
      <c r="BG12" s="5">
        <v>60</v>
      </c>
      <c r="BH12" s="5">
        <v>90</v>
      </c>
      <c r="BI12" s="5">
        <v>60</v>
      </c>
      <c r="BJ12" s="5">
        <v>90</v>
      </c>
      <c r="BK12" s="5">
        <v>50</v>
      </c>
      <c r="BL12" s="5">
        <v>50</v>
      </c>
      <c r="BM12" s="5">
        <v>50</v>
      </c>
      <c r="BN12" s="5">
        <v>50</v>
      </c>
      <c r="BO12" s="5">
        <v>50</v>
      </c>
      <c r="BP12" s="5">
        <v>50</v>
      </c>
      <c r="BQ12" s="5">
        <v>50</v>
      </c>
      <c r="BR12" s="5">
        <v>50</v>
      </c>
      <c r="BS12" s="5">
        <v>40</v>
      </c>
      <c r="BT12" s="5">
        <v>50</v>
      </c>
      <c r="BU12" s="5">
        <v>40</v>
      </c>
      <c r="BV12" s="5">
        <v>40</v>
      </c>
      <c r="BW12" s="5">
        <v>40</v>
      </c>
      <c r="BX12" s="5">
        <v>50</v>
      </c>
      <c r="BY12" s="5">
        <v>50</v>
      </c>
      <c r="BZ12" s="5">
        <v>50</v>
      </c>
      <c r="CA12" s="5">
        <v>50</v>
      </c>
      <c r="CB12" s="5">
        <v>50</v>
      </c>
      <c r="CC12" s="5">
        <v>50</v>
      </c>
      <c r="CD12" s="5">
        <v>40</v>
      </c>
      <c r="CE12" s="5">
        <v>60</v>
      </c>
      <c r="CF12" s="5">
        <v>50</v>
      </c>
      <c r="CG12" s="5">
        <v>50</v>
      </c>
      <c r="CH12" s="5">
        <v>50</v>
      </c>
      <c r="CI12" s="5">
        <v>50</v>
      </c>
    </row>
    <row r="13" spans="1:87" ht="45" x14ac:dyDescent="0.25">
      <c r="A13" s="5" t="s">
        <v>371</v>
      </c>
      <c r="B13" s="7" t="s">
        <v>372</v>
      </c>
      <c r="C13" s="5">
        <v>0.7</v>
      </c>
      <c r="D13" s="5">
        <v>0.7</v>
      </c>
      <c r="E13" s="5">
        <v>0.7</v>
      </c>
      <c r="F13" s="5">
        <v>0.3</v>
      </c>
      <c r="G13" s="5">
        <v>0.12</v>
      </c>
      <c r="H13" s="5">
        <v>0.12</v>
      </c>
      <c r="I13" s="5">
        <v>0.12</v>
      </c>
      <c r="J13" s="5">
        <v>0.12</v>
      </c>
      <c r="K13" s="5">
        <v>0.12</v>
      </c>
      <c r="L13" s="5">
        <v>0.12</v>
      </c>
      <c r="M13" s="5">
        <v>0.25</v>
      </c>
      <c r="N13" s="5">
        <v>0.25</v>
      </c>
      <c r="O13" s="5">
        <v>0.25</v>
      </c>
      <c r="P13" s="5">
        <v>0.25</v>
      </c>
      <c r="Q13" s="5">
        <v>0.3</v>
      </c>
      <c r="R13" s="5">
        <v>0.3</v>
      </c>
      <c r="S13" s="5">
        <v>0.3</v>
      </c>
      <c r="T13" s="5">
        <v>0.3</v>
      </c>
      <c r="U13" s="7">
        <v>1.5</v>
      </c>
      <c r="V13" s="7">
        <v>1.5</v>
      </c>
      <c r="W13" s="5">
        <v>0.12</v>
      </c>
      <c r="X13" s="5">
        <v>0.12</v>
      </c>
      <c r="Y13" s="7">
        <v>0.25</v>
      </c>
      <c r="Z13" s="7">
        <v>0.2</v>
      </c>
      <c r="AA13" s="7">
        <v>1</v>
      </c>
      <c r="AB13" s="5">
        <v>0.7</v>
      </c>
      <c r="AC13" s="5">
        <v>0.2</v>
      </c>
      <c r="AD13" s="5">
        <v>0.2</v>
      </c>
      <c r="AE13" s="5">
        <v>0.3</v>
      </c>
      <c r="AF13" s="5">
        <v>0.3</v>
      </c>
      <c r="AG13" s="5">
        <v>0.15</v>
      </c>
      <c r="AH13" s="5">
        <v>1</v>
      </c>
      <c r="AI13" s="5">
        <v>0.5</v>
      </c>
      <c r="AJ13" s="5">
        <v>1.5</v>
      </c>
      <c r="AK13" s="5">
        <v>0.15</v>
      </c>
      <c r="AL13" s="5">
        <v>0.2</v>
      </c>
      <c r="AM13" s="5">
        <v>0.2</v>
      </c>
      <c r="AN13" s="5">
        <v>0.2</v>
      </c>
      <c r="AO13" s="5">
        <v>0.2</v>
      </c>
      <c r="AP13" s="5">
        <v>0.25</v>
      </c>
      <c r="AQ13" s="5">
        <v>0.2</v>
      </c>
      <c r="AR13" s="5">
        <v>0.3</v>
      </c>
      <c r="AS13" s="5">
        <v>1</v>
      </c>
      <c r="AT13" s="5">
        <v>0.08</v>
      </c>
      <c r="AU13" s="5">
        <v>0.08</v>
      </c>
      <c r="AV13" s="5">
        <v>0.08</v>
      </c>
      <c r="AW13" s="5">
        <v>0.3</v>
      </c>
      <c r="AX13" s="5">
        <v>0.6</v>
      </c>
      <c r="AY13" s="5">
        <v>0.6</v>
      </c>
      <c r="AZ13" s="5">
        <v>3</v>
      </c>
      <c r="BA13" s="5">
        <v>1</v>
      </c>
      <c r="BB13" s="5">
        <v>1</v>
      </c>
      <c r="BC13" s="5">
        <v>2</v>
      </c>
      <c r="BD13" s="5">
        <v>2</v>
      </c>
      <c r="BE13" s="5">
        <v>0</v>
      </c>
      <c r="BF13" s="5">
        <v>0</v>
      </c>
      <c r="BG13" s="5">
        <v>0</v>
      </c>
      <c r="BH13" s="5">
        <v>0.25</v>
      </c>
      <c r="BI13" s="5">
        <v>0.25</v>
      </c>
      <c r="BJ13" s="5">
        <v>0.12</v>
      </c>
      <c r="BK13" s="5">
        <v>1.5</v>
      </c>
      <c r="BL13" s="5">
        <v>0.25</v>
      </c>
      <c r="BM13" s="5">
        <v>0.7</v>
      </c>
      <c r="BN13" s="5">
        <v>0.7</v>
      </c>
      <c r="BO13" s="5">
        <v>0.25</v>
      </c>
      <c r="BP13" s="5">
        <v>0.25</v>
      </c>
      <c r="BQ13" s="5">
        <v>0.25</v>
      </c>
      <c r="BR13" s="5">
        <v>0.25</v>
      </c>
      <c r="BS13" s="5">
        <v>0.3</v>
      </c>
      <c r="BT13" s="5">
        <v>1.5</v>
      </c>
      <c r="BU13" s="5">
        <v>0.25</v>
      </c>
      <c r="BV13" s="5">
        <v>0.25</v>
      </c>
      <c r="BW13" s="5">
        <v>0.25</v>
      </c>
      <c r="BX13" s="5">
        <v>1.5</v>
      </c>
      <c r="BY13" s="5">
        <v>0.7</v>
      </c>
      <c r="BZ13" s="5">
        <v>0.25</v>
      </c>
      <c r="CA13" s="5">
        <v>0.25</v>
      </c>
      <c r="CB13" s="5">
        <v>0.25</v>
      </c>
      <c r="CC13" s="5">
        <v>0.25</v>
      </c>
      <c r="CD13" s="5">
        <v>0.25</v>
      </c>
      <c r="CE13" s="5">
        <v>0.7</v>
      </c>
      <c r="CF13" s="5">
        <v>1.3</v>
      </c>
      <c r="CG13" s="5">
        <v>0.2</v>
      </c>
      <c r="CH13" s="5">
        <v>0.25</v>
      </c>
      <c r="CI13" s="5">
        <v>0.25</v>
      </c>
    </row>
    <row r="14" spans="1:87" x14ac:dyDescent="0.25">
      <c r="A14" s="5" t="s">
        <v>373</v>
      </c>
      <c r="B14" s="7" t="s">
        <v>374</v>
      </c>
      <c r="C14" s="5">
        <v>1.8</v>
      </c>
      <c r="D14" s="5">
        <v>1.8</v>
      </c>
      <c r="E14" s="5">
        <v>1.8</v>
      </c>
      <c r="F14" s="5">
        <v>1.1000000000000001</v>
      </c>
      <c r="G14" s="5">
        <v>1.2</v>
      </c>
      <c r="H14" s="5">
        <v>1.2</v>
      </c>
      <c r="I14" s="5">
        <v>1.5</v>
      </c>
      <c r="J14" s="5">
        <v>1.5</v>
      </c>
      <c r="K14" s="5">
        <v>1</v>
      </c>
      <c r="L14" s="5">
        <v>1</v>
      </c>
      <c r="M14" s="5">
        <v>1.8</v>
      </c>
      <c r="N14" s="5">
        <v>1.8</v>
      </c>
      <c r="O14" s="5">
        <v>1.8</v>
      </c>
      <c r="P14" s="5">
        <v>1.8</v>
      </c>
      <c r="Q14" s="5">
        <v>1</v>
      </c>
      <c r="R14" s="5">
        <v>1</v>
      </c>
      <c r="S14" s="5">
        <v>0.6</v>
      </c>
      <c r="T14" s="5">
        <v>0.6</v>
      </c>
      <c r="U14" s="7">
        <v>1.5</v>
      </c>
      <c r="V14" s="7">
        <v>1.5</v>
      </c>
      <c r="W14" s="5">
        <v>0.6</v>
      </c>
      <c r="X14" s="5">
        <v>0.6</v>
      </c>
      <c r="Y14" s="7">
        <v>0.8</v>
      </c>
      <c r="Z14" s="7">
        <v>1.2</v>
      </c>
      <c r="AA14" s="7">
        <v>2</v>
      </c>
      <c r="AB14" s="5">
        <v>1.5</v>
      </c>
      <c r="AC14" s="5">
        <v>1</v>
      </c>
      <c r="AD14" s="5">
        <v>1</v>
      </c>
      <c r="AE14" s="5">
        <v>0.8</v>
      </c>
      <c r="AF14" s="5">
        <v>0.8</v>
      </c>
      <c r="AG14" s="5">
        <v>1.3</v>
      </c>
      <c r="AH14" s="5">
        <v>1.5</v>
      </c>
      <c r="AI14" s="5">
        <v>1.3</v>
      </c>
      <c r="AJ14" s="5">
        <v>1.5</v>
      </c>
      <c r="AK14" s="5">
        <v>0.9</v>
      </c>
      <c r="AL14" s="5">
        <v>2.5</v>
      </c>
      <c r="AM14" s="5">
        <v>2.5</v>
      </c>
      <c r="AN14" s="5">
        <v>2.5</v>
      </c>
      <c r="AO14" s="5">
        <v>2.5</v>
      </c>
      <c r="AP14" s="5">
        <v>1.8</v>
      </c>
      <c r="AQ14" s="5">
        <v>1.4</v>
      </c>
      <c r="AR14" s="5">
        <v>1</v>
      </c>
      <c r="AS14" s="5">
        <v>1</v>
      </c>
      <c r="AT14" s="5">
        <v>0.08</v>
      </c>
      <c r="AU14" s="5">
        <v>0.08</v>
      </c>
      <c r="AV14" s="5">
        <v>0.08</v>
      </c>
      <c r="AW14" s="5">
        <v>0.6</v>
      </c>
      <c r="AX14" s="5">
        <v>1.8</v>
      </c>
      <c r="AY14" s="5">
        <v>1.2</v>
      </c>
      <c r="AZ14" s="5">
        <v>3</v>
      </c>
      <c r="BA14" s="5">
        <v>2</v>
      </c>
      <c r="BB14" s="5">
        <v>2</v>
      </c>
      <c r="BC14" s="5">
        <v>2</v>
      </c>
      <c r="BD14" s="5">
        <v>2</v>
      </c>
      <c r="BE14" s="5">
        <v>0</v>
      </c>
      <c r="BF14" s="5">
        <v>0</v>
      </c>
      <c r="BG14" s="5">
        <v>0</v>
      </c>
      <c r="BH14" s="5">
        <v>0.9</v>
      </c>
      <c r="BI14" s="5">
        <v>0.6</v>
      </c>
      <c r="BJ14" s="5">
        <v>1.5</v>
      </c>
      <c r="BK14" s="5">
        <v>1.5</v>
      </c>
      <c r="BL14" s="5">
        <v>1</v>
      </c>
      <c r="BM14" s="5">
        <v>1.2</v>
      </c>
      <c r="BN14" s="5">
        <v>1.2</v>
      </c>
      <c r="BO14" s="5">
        <v>1.2</v>
      </c>
      <c r="BP14" s="5">
        <v>1.2</v>
      </c>
      <c r="BQ14" s="5">
        <v>1.2</v>
      </c>
      <c r="BR14" s="5">
        <v>1.8</v>
      </c>
      <c r="BS14" s="5">
        <v>0.8</v>
      </c>
      <c r="BT14" s="5">
        <v>1.5</v>
      </c>
      <c r="BU14" s="5">
        <v>0.6</v>
      </c>
      <c r="BV14" s="5">
        <v>0.6</v>
      </c>
      <c r="BW14" s="5">
        <v>0.6</v>
      </c>
      <c r="BX14" s="5">
        <v>1.5</v>
      </c>
      <c r="BY14" s="5">
        <v>1.2</v>
      </c>
      <c r="BZ14" s="5">
        <v>1</v>
      </c>
      <c r="CA14" s="5">
        <v>1.5</v>
      </c>
      <c r="CB14" s="5">
        <v>1.2</v>
      </c>
      <c r="CC14" s="5">
        <v>0.9</v>
      </c>
      <c r="CD14" s="5">
        <v>0.6</v>
      </c>
      <c r="CE14" s="5">
        <v>1.8</v>
      </c>
      <c r="CF14" s="5">
        <v>1.3</v>
      </c>
      <c r="CG14" s="5">
        <v>1.2</v>
      </c>
      <c r="CH14" s="5">
        <v>1.2</v>
      </c>
      <c r="CI14" s="5">
        <v>1.2</v>
      </c>
    </row>
    <row r="15" spans="1:87" ht="30" x14ac:dyDescent="0.25">
      <c r="A15" s="7" t="s">
        <v>375</v>
      </c>
      <c r="B15" s="7" t="s">
        <v>376</v>
      </c>
      <c r="C15" s="5">
        <v>0.5</v>
      </c>
      <c r="D15" s="5">
        <v>0.5</v>
      </c>
      <c r="E15" s="5">
        <v>0.5</v>
      </c>
      <c r="F15" s="5">
        <v>0.4</v>
      </c>
      <c r="G15" s="5">
        <v>1.2</v>
      </c>
      <c r="H15" s="5">
        <v>1.2</v>
      </c>
      <c r="I15" s="5">
        <v>1.2</v>
      </c>
      <c r="J15" s="5">
        <v>1.2</v>
      </c>
      <c r="K15" s="5">
        <v>1.2</v>
      </c>
      <c r="L15" s="5">
        <v>1.2</v>
      </c>
      <c r="M15" s="5">
        <v>1.2</v>
      </c>
      <c r="N15" s="5">
        <v>1.2</v>
      </c>
      <c r="O15" s="5">
        <v>1.2</v>
      </c>
      <c r="P15" s="5">
        <v>1.2</v>
      </c>
      <c r="Q15" s="5">
        <v>0.4</v>
      </c>
      <c r="R15" s="5">
        <v>0.4</v>
      </c>
      <c r="S15" s="5">
        <v>0.4</v>
      </c>
      <c r="T15" s="5">
        <v>0.4</v>
      </c>
      <c r="U15" s="7">
        <v>0.5</v>
      </c>
      <c r="V15" s="7">
        <v>0.5</v>
      </c>
      <c r="W15" s="5">
        <v>1.2</v>
      </c>
      <c r="X15" s="5">
        <v>1.2</v>
      </c>
      <c r="Y15" s="7">
        <v>1.2</v>
      </c>
      <c r="Z15" s="7">
        <v>1.2</v>
      </c>
      <c r="AA15" s="7">
        <v>1</v>
      </c>
      <c r="AB15" s="5">
        <v>0.5</v>
      </c>
      <c r="AC15" s="5">
        <v>1</v>
      </c>
      <c r="AD15" s="5">
        <v>1</v>
      </c>
      <c r="AE15" s="5">
        <v>1</v>
      </c>
      <c r="AF15" s="5">
        <v>1</v>
      </c>
      <c r="AG15" s="5">
        <v>1.2</v>
      </c>
      <c r="AH15" s="5">
        <v>1</v>
      </c>
      <c r="AI15" s="5">
        <v>0.8</v>
      </c>
      <c r="AJ15" s="5">
        <v>1</v>
      </c>
      <c r="AK15" s="5">
        <v>1.2</v>
      </c>
      <c r="AL15" s="5">
        <v>1.2</v>
      </c>
      <c r="AM15" s="5">
        <v>1.2</v>
      </c>
      <c r="AN15" s="5">
        <v>1.2</v>
      </c>
      <c r="AO15" s="5">
        <v>1.2</v>
      </c>
      <c r="AP15" s="5">
        <v>1.2</v>
      </c>
      <c r="AQ15" s="5">
        <v>1.2</v>
      </c>
      <c r="AR15" s="5">
        <v>0.4</v>
      </c>
      <c r="AS15" s="5">
        <v>1</v>
      </c>
      <c r="AT15" s="5">
        <v>1</v>
      </c>
      <c r="AU15" s="5">
        <v>1</v>
      </c>
      <c r="AV15" s="5">
        <v>1</v>
      </c>
      <c r="AW15" s="5">
        <v>0.3</v>
      </c>
      <c r="AX15" s="5">
        <v>0.3</v>
      </c>
      <c r="AY15" s="5">
        <v>0.3</v>
      </c>
      <c r="AZ15" s="5">
        <v>1</v>
      </c>
      <c r="BA15" s="5">
        <v>1</v>
      </c>
      <c r="BB15" s="5">
        <v>1</v>
      </c>
      <c r="BC15" s="5">
        <v>0.5</v>
      </c>
      <c r="BD15" s="5">
        <v>0.5</v>
      </c>
      <c r="BE15" s="5">
        <v>0</v>
      </c>
      <c r="BF15" s="5">
        <v>0</v>
      </c>
      <c r="BG15" s="5">
        <v>0</v>
      </c>
      <c r="BH15" s="5">
        <v>1.2</v>
      </c>
      <c r="BI15" s="5">
        <v>1.2</v>
      </c>
      <c r="BJ15" s="5">
        <v>1.2</v>
      </c>
      <c r="BK15" s="5">
        <v>0.5</v>
      </c>
      <c r="BL15" s="5">
        <v>0.8</v>
      </c>
      <c r="BM15" s="5">
        <v>0.5</v>
      </c>
      <c r="BN15" s="5">
        <v>0.5</v>
      </c>
      <c r="BO15" s="5">
        <v>1.2</v>
      </c>
      <c r="BP15" s="5">
        <v>1.2</v>
      </c>
      <c r="BQ15" s="5">
        <v>1.2</v>
      </c>
      <c r="BR15" s="5">
        <v>1.2</v>
      </c>
      <c r="BS15" s="5">
        <v>1</v>
      </c>
      <c r="BT15" s="5">
        <v>0.5</v>
      </c>
      <c r="BU15" s="5">
        <v>1.2</v>
      </c>
      <c r="BV15" s="5">
        <v>1.2</v>
      </c>
      <c r="BW15" s="5">
        <v>1.2</v>
      </c>
      <c r="BX15" s="5">
        <v>0.5</v>
      </c>
      <c r="BY15" s="5">
        <v>0.5</v>
      </c>
      <c r="BZ15" s="5">
        <v>1.2</v>
      </c>
      <c r="CA15" s="5">
        <v>1.2</v>
      </c>
      <c r="CB15" s="5">
        <v>1.2</v>
      </c>
      <c r="CC15" s="5">
        <v>1.2</v>
      </c>
      <c r="CD15" s="5">
        <v>1.2</v>
      </c>
      <c r="CE15" s="5">
        <v>0.5</v>
      </c>
      <c r="CF15" s="5">
        <v>0.5</v>
      </c>
      <c r="CG15" s="5">
        <v>1.2</v>
      </c>
      <c r="CH15" s="5">
        <v>1.2</v>
      </c>
      <c r="CI15" s="5">
        <v>1.2</v>
      </c>
    </row>
    <row r="16" spans="1:87" x14ac:dyDescent="0.25">
      <c r="A16" s="5" t="s">
        <v>377</v>
      </c>
      <c r="B16" s="7" t="s">
        <v>378</v>
      </c>
      <c r="C16" s="5">
        <v>0.1</v>
      </c>
      <c r="D16" s="5">
        <v>0.1</v>
      </c>
      <c r="E16" s="5">
        <v>0.1</v>
      </c>
      <c r="F16" s="5">
        <v>0.1</v>
      </c>
      <c r="G16" s="5">
        <v>0.05</v>
      </c>
      <c r="H16" s="5">
        <v>0.05</v>
      </c>
      <c r="I16" s="5">
        <v>0.1</v>
      </c>
      <c r="J16" s="5">
        <v>0.1</v>
      </c>
      <c r="K16" s="5">
        <v>0.1</v>
      </c>
      <c r="L16" s="5">
        <v>0.1</v>
      </c>
      <c r="M16" s="5">
        <v>0.05</v>
      </c>
      <c r="N16" s="5">
        <v>0.05</v>
      </c>
      <c r="O16" s="5">
        <v>0.05</v>
      </c>
      <c r="P16" s="5">
        <v>0.05</v>
      </c>
      <c r="Q16" s="5">
        <v>0.1</v>
      </c>
      <c r="R16" s="5">
        <v>0.1</v>
      </c>
      <c r="S16" s="5">
        <v>0.05</v>
      </c>
      <c r="T16" s="5">
        <v>0.05</v>
      </c>
      <c r="U16" s="7">
        <v>4</v>
      </c>
      <c r="V16" s="7">
        <v>4</v>
      </c>
      <c r="W16" s="5">
        <v>0.1</v>
      </c>
      <c r="X16" s="5">
        <v>0.1</v>
      </c>
      <c r="Y16" s="7">
        <v>0.1</v>
      </c>
      <c r="Z16" s="7">
        <v>0.05</v>
      </c>
      <c r="AA16" s="7">
        <v>1.5</v>
      </c>
      <c r="AB16" s="5">
        <v>0.1</v>
      </c>
      <c r="AC16" s="5">
        <v>0.05</v>
      </c>
      <c r="AD16" s="5">
        <v>0.05</v>
      </c>
      <c r="AE16" s="5">
        <v>0.05</v>
      </c>
      <c r="AF16" s="5">
        <v>0.05</v>
      </c>
      <c r="AG16" s="5">
        <v>0.05</v>
      </c>
      <c r="AH16" s="5">
        <v>1</v>
      </c>
      <c r="AI16" s="5">
        <v>0.1</v>
      </c>
      <c r="AJ16" s="5">
        <v>6</v>
      </c>
      <c r="AK16" s="5">
        <v>0.05</v>
      </c>
      <c r="AL16" s="5">
        <v>0.1</v>
      </c>
      <c r="AM16" s="5">
        <v>0.1</v>
      </c>
      <c r="AN16" s="5">
        <v>0.1</v>
      </c>
      <c r="AO16" s="5">
        <v>0.1</v>
      </c>
      <c r="AP16" s="5">
        <v>0.05</v>
      </c>
      <c r="AQ16" s="5">
        <v>0.1</v>
      </c>
      <c r="AR16" s="5">
        <v>0.1</v>
      </c>
      <c r="AS16" s="5">
        <v>0.1</v>
      </c>
      <c r="AT16" s="5">
        <v>0.05</v>
      </c>
      <c r="AU16" s="5">
        <v>0.05</v>
      </c>
      <c r="AV16" s="5">
        <v>0.05</v>
      </c>
      <c r="AW16" s="5">
        <v>0.05</v>
      </c>
      <c r="AX16" s="5">
        <v>0.05</v>
      </c>
      <c r="AY16" s="5">
        <v>0.05</v>
      </c>
      <c r="AZ16" s="5">
        <v>1</v>
      </c>
      <c r="BA16" s="5">
        <v>0.3</v>
      </c>
      <c r="BB16" s="5">
        <v>0.3</v>
      </c>
      <c r="BC16" s="5">
        <v>10</v>
      </c>
      <c r="BD16" s="5">
        <v>5</v>
      </c>
      <c r="BE16" s="5">
        <v>5.0000000000000001E-3</v>
      </c>
      <c r="BF16" s="5">
        <v>5.0000000000000001E-3</v>
      </c>
      <c r="BG16" s="5">
        <v>5.0000000000000001E-3</v>
      </c>
      <c r="BH16" s="5">
        <v>0.05</v>
      </c>
      <c r="BI16" s="5">
        <v>0.1</v>
      </c>
      <c r="BJ16" s="5">
        <v>0.1</v>
      </c>
      <c r="BK16" s="5">
        <v>4</v>
      </c>
      <c r="BL16" s="5">
        <v>0.1</v>
      </c>
      <c r="BM16" s="5">
        <v>0.5</v>
      </c>
      <c r="BN16" s="5">
        <v>0.5</v>
      </c>
      <c r="BO16" s="5">
        <v>0.05</v>
      </c>
      <c r="BP16" s="5">
        <v>0.05</v>
      </c>
      <c r="BQ16" s="5">
        <v>0.05</v>
      </c>
      <c r="BR16" s="5">
        <v>0.05</v>
      </c>
      <c r="BS16" s="5">
        <v>0.05</v>
      </c>
      <c r="BT16" s="5">
        <v>4</v>
      </c>
      <c r="BU16" s="5">
        <v>0.1</v>
      </c>
      <c r="BV16" s="5">
        <v>0.1</v>
      </c>
      <c r="BW16" s="5">
        <v>0.1</v>
      </c>
      <c r="BX16" s="5">
        <v>4</v>
      </c>
      <c r="BY16" s="5">
        <v>0.5</v>
      </c>
      <c r="BZ16" s="5">
        <v>0.1</v>
      </c>
      <c r="CA16" s="5">
        <v>0.1</v>
      </c>
      <c r="CB16" s="5">
        <v>0.1</v>
      </c>
      <c r="CC16" s="5">
        <v>0.05</v>
      </c>
      <c r="CD16" s="5">
        <v>0.1</v>
      </c>
      <c r="CE16" s="5">
        <v>0.1</v>
      </c>
      <c r="CF16" s="5">
        <v>3</v>
      </c>
      <c r="CG16" s="5">
        <v>0.05</v>
      </c>
      <c r="CH16" s="5">
        <v>0.1</v>
      </c>
      <c r="CI16" s="5">
        <v>0.05</v>
      </c>
    </row>
    <row r="17" spans="1:87" x14ac:dyDescent="0.25">
      <c r="A17" s="5" t="s">
        <v>379</v>
      </c>
      <c r="B17" s="7" t="s">
        <v>380</v>
      </c>
      <c r="C17" s="5">
        <v>0.5</v>
      </c>
      <c r="D17" s="5">
        <v>0.6</v>
      </c>
      <c r="E17" s="5">
        <v>0.6</v>
      </c>
      <c r="F17" s="5">
        <v>0.6</v>
      </c>
      <c r="G17" s="5">
        <v>0.35</v>
      </c>
      <c r="H17" s="5">
        <v>0.35</v>
      </c>
      <c r="I17" s="5">
        <v>3</v>
      </c>
      <c r="J17" s="5">
        <v>3.5</v>
      </c>
      <c r="K17" s="5">
        <v>1.5</v>
      </c>
      <c r="L17" s="5">
        <v>1.5</v>
      </c>
      <c r="M17" s="5">
        <v>1</v>
      </c>
      <c r="N17" s="5">
        <v>1</v>
      </c>
      <c r="O17" s="5">
        <v>1</v>
      </c>
      <c r="P17" s="5">
        <v>1</v>
      </c>
      <c r="Q17" s="5">
        <v>0.25</v>
      </c>
      <c r="R17" s="5">
        <v>0.15</v>
      </c>
      <c r="S17" s="5">
        <v>0.1</v>
      </c>
      <c r="T17" s="5">
        <v>0.1</v>
      </c>
      <c r="U17" s="7">
        <v>4</v>
      </c>
      <c r="V17" s="7">
        <v>4</v>
      </c>
      <c r="W17" s="5">
        <v>0.4</v>
      </c>
      <c r="X17" s="5">
        <v>0.5</v>
      </c>
      <c r="Y17" s="7">
        <v>0.4</v>
      </c>
      <c r="Z17" s="7">
        <v>0.3</v>
      </c>
      <c r="AA17" s="7">
        <v>1.5</v>
      </c>
      <c r="AB17" s="5">
        <v>0.6</v>
      </c>
      <c r="AC17" s="5">
        <v>0.3</v>
      </c>
      <c r="AD17" s="5">
        <v>0.3</v>
      </c>
      <c r="AE17" s="5">
        <v>0.4</v>
      </c>
      <c r="AF17" s="5">
        <v>0.4</v>
      </c>
      <c r="AG17" s="5">
        <v>0.35</v>
      </c>
      <c r="AH17" s="5">
        <v>6</v>
      </c>
      <c r="AI17" s="5">
        <v>0.5</v>
      </c>
      <c r="AJ17" s="5">
        <v>6</v>
      </c>
      <c r="AK17" s="5">
        <v>0.5</v>
      </c>
      <c r="AL17" s="5">
        <v>2</v>
      </c>
      <c r="AM17" s="5">
        <v>2</v>
      </c>
      <c r="AN17" s="5">
        <v>1</v>
      </c>
      <c r="AO17" s="5">
        <v>1</v>
      </c>
      <c r="AP17" s="5">
        <v>1</v>
      </c>
      <c r="AQ17" s="5">
        <v>1</v>
      </c>
      <c r="AR17" s="5">
        <v>0.3</v>
      </c>
      <c r="AS17" s="5">
        <v>1</v>
      </c>
      <c r="AT17" s="5">
        <v>0.05</v>
      </c>
      <c r="AU17" s="5">
        <v>0.05</v>
      </c>
      <c r="AV17" s="5">
        <v>0.05</v>
      </c>
      <c r="AW17" s="5">
        <v>0.3</v>
      </c>
      <c r="AX17" s="5">
        <v>0.7</v>
      </c>
      <c r="AY17" s="5">
        <v>0.7</v>
      </c>
      <c r="AZ17" s="5">
        <v>1</v>
      </c>
      <c r="BA17" s="5">
        <v>1.5</v>
      </c>
      <c r="BB17" s="5">
        <v>1.5</v>
      </c>
      <c r="BC17" s="5">
        <v>10</v>
      </c>
      <c r="BD17" s="5">
        <v>5</v>
      </c>
      <c r="BE17" s="5">
        <v>5.0000000000000001E-3</v>
      </c>
      <c r="BF17" s="5">
        <v>5.0000000000000001E-3</v>
      </c>
      <c r="BG17" s="5">
        <v>5.0000000000000001E-3</v>
      </c>
      <c r="BH17" s="5">
        <v>0.5</v>
      </c>
      <c r="BI17" s="5">
        <v>0.7</v>
      </c>
      <c r="BJ17" s="5">
        <v>1.5</v>
      </c>
      <c r="BK17" s="5">
        <v>4</v>
      </c>
      <c r="BL17" s="5">
        <v>0.3</v>
      </c>
      <c r="BM17" s="5">
        <v>0.5</v>
      </c>
      <c r="BN17" s="5">
        <v>0.5</v>
      </c>
      <c r="BO17" s="5">
        <v>0.5</v>
      </c>
      <c r="BP17" s="5">
        <v>0.35</v>
      </c>
      <c r="BQ17" s="5">
        <v>0.35</v>
      </c>
      <c r="BR17" s="5">
        <v>1</v>
      </c>
      <c r="BS17" s="5">
        <v>0.4</v>
      </c>
      <c r="BT17" s="5">
        <v>4</v>
      </c>
      <c r="BU17" s="5">
        <v>0.4</v>
      </c>
      <c r="BV17" s="5">
        <v>0.4</v>
      </c>
      <c r="BW17" s="5">
        <v>0.4</v>
      </c>
      <c r="BX17" s="5">
        <v>4</v>
      </c>
      <c r="BY17" s="5">
        <v>0.5</v>
      </c>
      <c r="BZ17" s="5">
        <v>1.5</v>
      </c>
      <c r="CA17" s="5">
        <v>3</v>
      </c>
      <c r="CB17" s="5">
        <v>1.5</v>
      </c>
      <c r="CC17" s="5">
        <v>0.5</v>
      </c>
      <c r="CD17" s="5">
        <v>0.4</v>
      </c>
      <c r="CE17" s="5">
        <v>1.5</v>
      </c>
      <c r="CF17" s="5">
        <v>3</v>
      </c>
      <c r="CG17" s="5">
        <v>0.3</v>
      </c>
      <c r="CH17" s="5">
        <v>1.5</v>
      </c>
      <c r="CI17" s="5">
        <v>0.35</v>
      </c>
    </row>
    <row r="18" spans="1:87" x14ac:dyDescent="0.25">
      <c r="A18" s="5" t="s">
        <v>381</v>
      </c>
      <c r="B18" s="7" t="s">
        <v>382</v>
      </c>
      <c r="C18" s="5">
        <v>13</v>
      </c>
      <c r="D18" s="5">
        <v>13</v>
      </c>
      <c r="E18" s="5">
        <v>13</v>
      </c>
      <c r="F18" s="5">
        <v>19</v>
      </c>
      <c r="G18" s="5">
        <v>12</v>
      </c>
      <c r="H18" s="5">
        <v>11</v>
      </c>
      <c r="I18" s="5">
        <v>8</v>
      </c>
      <c r="J18" s="5">
        <v>9</v>
      </c>
      <c r="K18" s="5">
        <v>10</v>
      </c>
      <c r="L18" s="5">
        <v>10</v>
      </c>
      <c r="M18" s="5">
        <v>1</v>
      </c>
      <c r="N18" s="5">
        <v>1</v>
      </c>
      <c r="O18" s="5">
        <v>2</v>
      </c>
      <c r="P18" s="5">
        <v>2</v>
      </c>
      <c r="Q18" s="5">
        <v>30</v>
      </c>
      <c r="R18" s="5">
        <v>31</v>
      </c>
      <c r="S18" s="5">
        <v>29</v>
      </c>
      <c r="T18" s="5">
        <v>29</v>
      </c>
      <c r="U18" s="7">
        <v>24</v>
      </c>
      <c r="V18" s="7">
        <v>25</v>
      </c>
      <c r="W18" s="5">
        <v>20</v>
      </c>
      <c r="X18" s="5">
        <v>20</v>
      </c>
      <c r="Y18" s="7">
        <v>20</v>
      </c>
      <c r="Z18" s="7">
        <v>22</v>
      </c>
      <c r="AA18" s="7">
        <v>21</v>
      </c>
      <c r="AB18" s="5">
        <v>33</v>
      </c>
      <c r="AC18" s="5">
        <v>4</v>
      </c>
      <c r="AD18" s="5">
        <v>3</v>
      </c>
      <c r="AE18" s="5">
        <v>7</v>
      </c>
      <c r="AF18" s="5">
        <v>6</v>
      </c>
      <c r="AG18" s="5">
        <v>5</v>
      </c>
      <c r="AH18" s="5">
        <v>23</v>
      </c>
      <c r="AI18" s="5">
        <v>18</v>
      </c>
      <c r="AJ18" s="5">
        <v>34</v>
      </c>
      <c r="AK18" s="5">
        <v>17</v>
      </c>
      <c r="AL18" s="5">
        <v>28</v>
      </c>
      <c r="AM18" s="5">
        <v>28</v>
      </c>
      <c r="AN18" s="5">
        <v>28</v>
      </c>
      <c r="AO18" s="5">
        <v>28</v>
      </c>
      <c r="AP18" s="5">
        <v>2</v>
      </c>
      <c r="AQ18" s="5">
        <v>27</v>
      </c>
      <c r="AR18" s="5">
        <v>32</v>
      </c>
      <c r="AS18" s="5">
        <v>26</v>
      </c>
      <c r="AT18" s="5">
        <v>0</v>
      </c>
      <c r="AU18" s="5">
        <v>0</v>
      </c>
      <c r="AV18" s="5">
        <v>0</v>
      </c>
      <c r="AW18" s="5">
        <v>38</v>
      </c>
      <c r="AX18" s="5">
        <v>39</v>
      </c>
      <c r="AY18" s="5">
        <v>40</v>
      </c>
      <c r="AZ18" s="5">
        <v>37</v>
      </c>
      <c r="BA18" s="5">
        <v>35</v>
      </c>
      <c r="BB18" s="5">
        <v>36</v>
      </c>
      <c r="BC18" s="5">
        <v>41</v>
      </c>
      <c r="BD18" s="5">
        <v>42</v>
      </c>
      <c r="BE18" s="5">
        <v>0</v>
      </c>
      <c r="BF18" s="5">
        <v>0</v>
      </c>
      <c r="BG18" s="5">
        <v>0</v>
      </c>
      <c r="BH18" s="5">
        <v>43</v>
      </c>
      <c r="BI18" s="5">
        <v>44</v>
      </c>
      <c r="BJ18" s="5">
        <v>8</v>
      </c>
      <c r="BK18" s="5">
        <v>47</v>
      </c>
      <c r="BL18" s="5">
        <v>48</v>
      </c>
      <c r="BM18" s="5">
        <v>49</v>
      </c>
      <c r="BN18" s="5">
        <v>50</v>
      </c>
      <c r="BO18" s="5">
        <v>51</v>
      </c>
      <c r="BP18" s="5">
        <v>52</v>
      </c>
      <c r="BQ18" s="5">
        <v>52</v>
      </c>
      <c r="BR18" s="5">
        <v>1</v>
      </c>
      <c r="BS18" s="5">
        <v>54</v>
      </c>
      <c r="BT18" s="5">
        <v>55</v>
      </c>
      <c r="BU18" s="5">
        <v>56</v>
      </c>
      <c r="BV18" s="5">
        <v>56</v>
      </c>
      <c r="BW18" s="5">
        <v>56</v>
      </c>
      <c r="BX18" s="5">
        <v>46</v>
      </c>
      <c r="BY18" s="5">
        <v>49</v>
      </c>
      <c r="BZ18" s="5">
        <v>58</v>
      </c>
      <c r="CA18" s="5">
        <v>8</v>
      </c>
      <c r="CB18" s="5">
        <v>45</v>
      </c>
      <c r="CC18" s="5">
        <v>43</v>
      </c>
      <c r="CD18" s="5">
        <v>59</v>
      </c>
      <c r="CE18" s="5">
        <v>13</v>
      </c>
      <c r="CF18" s="5">
        <v>60</v>
      </c>
      <c r="CG18" s="5">
        <v>22</v>
      </c>
      <c r="CH18" s="5">
        <v>1</v>
      </c>
      <c r="CI18" s="5">
        <v>52</v>
      </c>
    </row>
    <row r="19" spans="1:87" ht="60" x14ac:dyDescent="0.25">
      <c r="A19" s="5" t="s">
        <v>383</v>
      </c>
      <c r="B19" s="7" t="s">
        <v>382</v>
      </c>
      <c r="C19" s="7" t="s">
        <v>276</v>
      </c>
      <c r="D19" s="7" t="s">
        <v>276</v>
      </c>
      <c r="E19" s="7" t="s">
        <v>276</v>
      </c>
      <c r="F19" s="7" t="s">
        <v>171</v>
      </c>
      <c r="G19" s="7" t="s">
        <v>384</v>
      </c>
      <c r="H19" s="7" t="s">
        <v>385</v>
      </c>
      <c r="I19" s="7" t="s">
        <v>271</v>
      </c>
      <c r="J19" s="7" t="s">
        <v>272</v>
      </c>
      <c r="K19" s="7" t="s">
        <v>273</v>
      </c>
      <c r="L19" s="7" t="s">
        <v>273</v>
      </c>
      <c r="M19" s="7" t="s">
        <v>264</v>
      </c>
      <c r="N19" s="7" t="s">
        <v>264</v>
      </c>
      <c r="O19" s="7" t="s">
        <v>265</v>
      </c>
      <c r="P19" s="7" t="s">
        <v>265</v>
      </c>
      <c r="Q19" s="7" t="s">
        <v>386</v>
      </c>
      <c r="R19" s="7" t="s">
        <v>387</v>
      </c>
      <c r="S19" s="7" t="s">
        <v>284</v>
      </c>
      <c r="T19" s="7" t="s">
        <v>284</v>
      </c>
      <c r="U19" s="7" t="s">
        <v>388</v>
      </c>
      <c r="V19" s="7" t="s">
        <v>389</v>
      </c>
      <c r="W19" s="7" t="s">
        <v>190</v>
      </c>
      <c r="X19" s="7" t="s">
        <v>190</v>
      </c>
      <c r="Y19" s="7" t="s">
        <v>190</v>
      </c>
      <c r="Z19" s="7" t="s">
        <v>191</v>
      </c>
      <c r="AA19" s="7" t="s">
        <v>280</v>
      </c>
      <c r="AB19" s="7" t="s">
        <v>193</v>
      </c>
      <c r="AC19" s="7" t="s">
        <v>267</v>
      </c>
      <c r="AD19" s="7" t="s">
        <v>266</v>
      </c>
      <c r="AE19" s="7" t="s">
        <v>390</v>
      </c>
      <c r="AF19" s="7" t="s">
        <v>391</v>
      </c>
      <c r="AG19" s="7" t="s">
        <v>268</v>
      </c>
      <c r="AH19" s="7" t="s">
        <v>199</v>
      </c>
      <c r="AI19" s="7" t="s">
        <v>200</v>
      </c>
      <c r="AJ19" s="7" t="s">
        <v>287</v>
      </c>
      <c r="AK19" s="7" t="s">
        <v>202</v>
      </c>
      <c r="AL19" s="7" t="s">
        <v>283</v>
      </c>
      <c r="AM19" s="7" t="s">
        <v>283</v>
      </c>
      <c r="AN19" s="7" t="s">
        <v>283</v>
      </c>
      <c r="AO19" s="7" t="s">
        <v>283</v>
      </c>
      <c r="AP19" s="7" t="s">
        <v>392</v>
      </c>
      <c r="AQ19" s="7" t="s">
        <v>208</v>
      </c>
      <c r="AR19" s="7" t="s">
        <v>209</v>
      </c>
      <c r="AS19" s="7" t="s">
        <v>210</v>
      </c>
      <c r="AT19" s="7"/>
      <c r="AU19" s="7"/>
      <c r="AV19" s="7"/>
      <c r="AW19" s="7" t="s">
        <v>393</v>
      </c>
      <c r="AX19" s="7" t="s">
        <v>394</v>
      </c>
      <c r="AY19" s="7" t="s">
        <v>293</v>
      </c>
      <c r="AZ19" s="7" t="s">
        <v>395</v>
      </c>
      <c r="BA19" s="7" t="s">
        <v>396</v>
      </c>
      <c r="BB19" s="7" t="s">
        <v>397</v>
      </c>
      <c r="BC19" s="7" t="s">
        <v>294</v>
      </c>
      <c r="BD19" s="7" t="s">
        <v>295</v>
      </c>
      <c r="BE19" s="7"/>
      <c r="BF19" s="7"/>
      <c r="BG19" s="7"/>
      <c r="BH19" s="7" t="s">
        <v>225</v>
      </c>
      <c r="BI19" s="7" t="s">
        <v>226</v>
      </c>
      <c r="BJ19" s="7" t="s">
        <v>227</v>
      </c>
      <c r="BK19" s="7" t="s">
        <v>228</v>
      </c>
      <c r="BL19" s="7" t="s">
        <v>229</v>
      </c>
      <c r="BM19" s="7" t="s">
        <v>230</v>
      </c>
      <c r="BN19" s="7" t="s">
        <v>231</v>
      </c>
      <c r="BO19" s="7" t="s">
        <v>232</v>
      </c>
      <c r="BP19" s="7" t="s">
        <v>385</v>
      </c>
      <c r="BQ19" s="7" t="s">
        <v>385</v>
      </c>
      <c r="BR19" s="7" t="s">
        <v>264</v>
      </c>
      <c r="BS19" s="7" t="s">
        <v>390</v>
      </c>
      <c r="BT19" s="7" t="s">
        <v>237</v>
      </c>
      <c r="BU19" s="7" t="s">
        <v>238</v>
      </c>
      <c r="BV19" s="7" t="s">
        <v>239</v>
      </c>
      <c r="BW19" s="7" t="s">
        <v>240</v>
      </c>
      <c r="BX19" s="7" t="s">
        <v>241</v>
      </c>
      <c r="BY19" s="7" t="s">
        <v>242</v>
      </c>
      <c r="BZ19" s="7" t="s">
        <v>243</v>
      </c>
      <c r="CA19" s="7" t="s">
        <v>271</v>
      </c>
      <c r="CB19" s="7" t="s">
        <v>245</v>
      </c>
      <c r="CC19" s="7" t="s">
        <v>246</v>
      </c>
      <c r="CD19" s="7" t="s">
        <v>247</v>
      </c>
      <c r="CE19" s="7" t="s">
        <v>276</v>
      </c>
      <c r="CF19" s="7" t="s">
        <v>249</v>
      </c>
      <c r="CG19" s="7" t="s">
        <v>191</v>
      </c>
      <c r="CH19" s="7" t="s">
        <v>251</v>
      </c>
      <c r="CI19" s="7" t="s">
        <v>385</v>
      </c>
    </row>
    <row r="20" spans="1:87" ht="75" x14ac:dyDescent="0.25">
      <c r="A20" s="5" t="s">
        <v>398</v>
      </c>
      <c r="B20" s="7" t="s">
        <v>399</v>
      </c>
      <c r="C20" s="5">
        <v>1</v>
      </c>
      <c r="D20" s="5">
        <v>1</v>
      </c>
      <c r="E20" s="5">
        <v>1</v>
      </c>
      <c r="F20" s="5">
        <v>1</v>
      </c>
      <c r="G20" s="5">
        <v>1</v>
      </c>
      <c r="H20" s="5">
        <v>1</v>
      </c>
      <c r="I20" s="5">
        <v>1</v>
      </c>
      <c r="J20" s="5">
        <v>1</v>
      </c>
      <c r="K20" s="5">
        <v>1</v>
      </c>
      <c r="L20" s="5">
        <v>1</v>
      </c>
      <c r="M20" s="5">
        <v>1</v>
      </c>
      <c r="N20" s="5">
        <v>1</v>
      </c>
      <c r="O20" s="5">
        <v>1</v>
      </c>
      <c r="P20" s="5">
        <v>1</v>
      </c>
      <c r="Q20" s="5">
        <v>3</v>
      </c>
      <c r="R20" s="5">
        <v>3</v>
      </c>
      <c r="S20" s="5">
        <v>2</v>
      </c>
      <c r="T20" s="5">
        <v>2</v>
      </c>
      <c r="U20" s="7">
        <v>2</v>
      </c>
      <c r="V20" s="7">
        <v>2</v>
      </c>
      <c r="W20" s="5">
        <v>2</v>
      </c>
      <c r="X20" s="5">
        <v>2</v>
      </c>
      <c r="Y20" s="7">
        <v>2</v>
      </c>
      <c r="Z20" s="7">
        <v>2</v>
      </c>
      <c r="AA20" s="7">
        <v>2</v>
      </c>
      <c r="AB20" s="5">
        <v>3</v>
      </c>
      <c r="AC20" s="5">
        <v>1</v>
      </c>
      <c r="AD20" s="5">
        <v>1</v>
      </c>
      <c r="AE20" s="5">
        <v>1</v>
      </c>
      <c r="AF20" s="5">
        <v>1</v>
      </c>
      <c r="AG20" s="5">
        <v>1</v>
      </c>
      <c r="AH20" s="5">
        <v>2</v>
      </c>
      <c r="AI20" s="5">
        <v>1</v>
      </c>
      <c r="AJ20" s="5">
        <v>3</v>
      </c>
      <c r="AK20" s="5">
        <v>1</v>
      </c>
      <c r="AL20" s="5">
        <v>2</v>
      </c>
      <c r="AM20" s="5">
        <v>2</v>
      </c>
      <c r="AN20" s="5">
        <v>2</v>
      </c>
      <c r="AO20" s="5">
        <v>2</v>
      </c>
      <c r="AP20" s="5">
        <v>1</v>
      </c>
      <c r="AQ20" s="5">
        <v>2</v>
      </c>
      <c r="AR20" s="5">
        <v>3</v>
      </c>
      <c r="AS20" s="5">
        <v>2</v>
      </c>
      <c r="AT20" s="5">
        <v>0</v>
      </c>
      <c r="AU20" s="5">
        <v>0</v>
      </c>
      <c r="AV20" s="5">
        <v>0</v>
      </c>
      <c r="AW20" s="5">
        <v>4</v>
      </c>
      <c r="AX20" s="5">
        <v>4</v>
      </c>
      <c r="AY20" s="5">
        <v>4</v>
      </c>
      <c r="AZ20" s="5">
        <v>4</v>
      </c>
      <c r="BA20" s="5">
        <v>3</v>
      </c>
      <c r="BB20" s="5">
        <v>3</v>
      </c>
      <c r="BC20" s="5">
        <v>2</v>
      </c>
      <c r="BD20" s="5">
        <v>2</v>
      </c>
      <c r="BE20" s="5"/>
      <c r="BF20" s="5"/>
      <c r="BG20" s="5"/>
      <c r="BH20" s="5">
        <v>1</v>
      </c>
      <c r="BI20" s="5">
        <v>1</v>
      </c>
      <c r="BJ20" s="5">
        <v>1</v>
      </c>
      <c r="BK20" s="5">
        <v>3</v>
      </c>
      <c r="BL20" s="5">
        <v>1</v>
      </c>
      <c r="BM20" s="5">
        <v>3</v>
      </c>
      <c r="BN20" s="5">
        <v>3</v>
      </c>
      <c r="BO20" s="5">
        <v>1</v>
      </c>
      <c r="BP20" s="5">
        <v>1</v>
      </c>
      <c r="BQ20" s="5">
        <v>1</v>
      </c>
      <c r="BR20" s="5">
        <v>1</v>
      </c>
      <c r="BS20" s="5">
        <v>1</v>
      </c>
      <c r="BT20" s="5">
        <v>3</v>
      </c>
      <c r="BU20" s="5">
        <v>1</v>
      </c>
      <c r="BV20" s="5">
        <v>1</v>
      </c>
      <c r="BW20" s="5">
        <v>1</v>
      </c>
      <c r="BX20" s="5">
        <v>3</v>
      </c>
      <c r="BY20" s="5">
        <v>3</v>
      </c>
      <c r="BZ20" s="5">
        <v>1</v>
      </c>
      <c r="CA20" s="5">
        <v>1</v>
      </c>
      <c r="CB20" s="5">
        <v>3</v>
      </c>
      <c r="CC20" s="5">
        <v>1</v>
      </c>
      <c r="CD20" s="5">
        <v>1</v>
      </c>
      <c r="CE20" s="5">
        <v>1</v>
      </c>
      <c r="CF20" s="5">
        <v>3</v>
      </c>
      <c r="CG20" s="5">
        <v>2</v>
      </c>
      <c r="CH20" s="5">
        <v>3</v>
      </c>
      <c r="CI20" s="5">
        <v>1</v>
      </c>
    </row>
    <row r="21" spans="1:87" ht="45" x14ac:dyDescent="0.25">
      <c r="A21" s="5" t="s">
        <v>400</v>
      </c>
      <c r="B21" s="7" t="s">
        <v>401</v>
      </c>
      <c r="C21" s="5">
        <v>1</v>
      </c>
      <c r="D21" s="5">
        <v>1</v>
      </c>
      <c r="E21" s="5">
        <v>1</v>
      </c>
      <c r="F21" s="5">
        <v>2</v>
      </c>
      <c r="G21" s="5">
        <v>2</v>
      </c>
      <c r="H21" s="5">
        <v>2</v>
      </c>
      <c r="I21" s="5">
        <v>2</v>
      </c>
      <c r="J21" s="5">
        <v>2</v>
      </c>
      <c r="K21" s="5">
        <v>2</v>
      </c>
      <c r="L21" s="5">
        <v>2</v>
      </c>
      <c r="M21" s="5">
        <v>2</v>
      </c>
      <c r="N21" s="5">
        <v>2</v>
      </c>
      <c r="O21" s="5">
        <v>3</v>
      </c>
      <c r="P21" s="5">
        <v>3</v>
      </c>
      <c r="Q21" s="5">
        <v>2</v>
      </c>
      <c r="R21" s="5">
        <v>2</v>
      </c>
      <c r="S21" s="5">
        <v>2</v>
      </c>
      <c r="T21" s="5">
        <v>2</v>
      </c>
      <c r="U21" s="7">
        <v>2</v>
      </c>
      <c r="V21" s="7">
        <v>2</v>
      </c>
      <c r="W21" s="5">
        <v>2</v>
      </c>
      <c r="X21" s="5">
        <v>2</v>
      </c>
      <c r="Y21" s="7">
        <v>2</v>
      </c>
      <c r="Z21" s="7">
        <v>2</v>
      </c>
      <c r="AA21" s="7">
        <v>2</v>
      </c>
      <c r="AB21" s="5">
        <v>1</v>
      </c>
      <c r="AC21" s="5">
        <v>2</v>
      </c>
      <c r="AD21" s="5">
        <v>2</v>
      </c>
      <c r="AE21" s="5">
        <v>2</v>
      </c>
      <c r="AF21" s="5">
        <v>2</v>
      </c>
      <c r="AG21" s="5">
        <v>2</v>
      </c>
      <c r="AH21" s="5">
        <v>1</v>
      </c>
      <c r="AI21" s="5">
        <v>1</v>
      </c>
      <c r="AJ21" s="5">
        <v>2</v>
      </c>
      <c r="AK21" s="5">
        <v>2</v>
      </c>
      <c r="AL21" s="5">
        <v>2</v>
      </c>
      <c r="AM21" s="5">
        <v>2</v>
      </c>
      <c r="AN21" s="5">
        <v>2</v>
      </c>
      <c r="AO21" s="5">
        <v>2</v>
      </c>
      <c r="AP21" s="5">
        <v>3</v>
      </c>
      <c r="AQ21" s="5">
        <v>3</v>
      </c>
      <c r="AR21" s="5">
        <v>2</v>
      </c>
      <c r="AS21" s="5">
        <v>2</v>
      </c>
      <c r="AT21" s="5">
        <v>4</v>
      </c>
      <c r="AU21" s="5">
        <v>4</v>
      </c>
      <c r="AV21" s="5">
        <v>4</v>
      </c>
      <c r="AW21" s="5">
        <v>2</v>
      </c>
      <c r="AX21" s="5">
        <v>2</v>
      </c>
      <c r="AY21" s="5">
        <v>2</v>
      </c>
      <c r="AZ21" s="5">
        <v>2</v>
      </c>
      <c r="BA21" s="5">
        <v>2</v>
      </c>
      <c r="BB21" s="5">
        <v>2</v>
      </c>
      <c r="BC21" s="5">
        <v>2</v>
      </c>
      <c r="BD21" s="5">
        <v>2</v>
      </c>
      <c r="BE21" s="5">
        <v>4</v>
      </c>
      <c r="BF21" s="5">
        <v>4</v>
      </c>
      <c r="BG21" s="5">
        <v>4</v>
      </c>
      <c r="BH21" s="5">
        <v>2</v>
      </c>
      <c r="BI21" s="5">
        <v>2</v>
      </c>
      <c r="BJ21" s="5">
        <v>2</v>
      </c>
      <c r="BK21" s="5">
        <v>3</v>
      </c>
      <c r="BL21" s="5">
        <v>1</v>
      </c>
      <c r="BM21" s="5">
        <v>3</v>
      </c>
      <c r="BN21" s="5">
        <v>3</v>
      </c>
      <c r="BO21" s="5">
        <v>2</v>
      </c>
      <c r="BP21" s="5">
        <v>2</v>
      </c>
      <c r="BQ21" s="5">
        <v>2</v>
      </c>
      <c r="BR21" s="5">
        <v>2</v>
      </c>
      <c r="BS21" s="5">
        <v>2</v>
      </c>
      <c r="BT21" s="5">
        <v>3</v>
      </c>
      <c r="BU21" s="5">
        <v>2</v>
      </c>
      <c r="BV21" s="5">
        <v>2</v>
      </c>
      <c r="BW21" s="5">
        <v>2</v>
      </c>
      <c r="BX21" s="5">
        <v>2</v>
      </c>
      <c r="BY21" s="5">
        <v>3</v>
      </c>
      <c r="BZ21" s="5">
        <v>2</v>
      </c>
      <c r="CA21" s="5">
        <v>2</v>
      </c>
      <c r="CB21" s="5">
        <v>2</v>
      </c>
      <c r="CC21" s="5">
        <v>2</v>
      </c>
      <c r="CD21" s="5">
        <v>2</v>
      </c>
      <c r="CE21" s="5">
        <v>1</v>
      </c>
      <c r="CF21" s="5">
        <v>3</v>
      </c>
      <c r="CG21" s="5">
        <v>2</v>
      </c>
      <c r="CH21" s="5">
        <v>2</v>
      </c>
      <c r="CI21" s="5">
        <v>2</v>
      </c>
    </row>
    <row r="22" spans="1:87" x14ac:dyDescent="0.25">
      <c r="A22" s="5" t="s">
        <v>402</v>
      </c>
      <c r="B22" s="7"/>
      <c r="C22" s="32">
        <v>310</v>
      </c>
      <c r="D22" s="32">
        <v>240</v>
      </c>
      <c r="E22" s="32">
        <v>520</v>
      </c>
      <c r="F22" s="32">
        <v>14.2</v>
      </c>
      <c r="G22" s="32">
        <v>13</v>
      </c>
      <c r="H22" s="32">
        <v>18.5</v>
      </c>
      <c r="I22" s="32">
        <v>13.3</v>
      </c>
      <c r="J22" s="32">
        <v>13</v>
      </c>
      <c r="K22" s="32">
        <v>14.426076002047498</v>
      </c>
      <c r="L22" s="32">
        <v>12</v>
      </c>
      <c r="M22" s="32">
        <v>10.35</v>
      </c>
      <c r="N22" s="32">
        <v>5</v>
      </c>
      <c r="O22" s="5"/>
      <c r="P22" s="5"/>
      <c r="Q22" s="32">
        <v>14.2</v>
      </c>
      <c r="R22" s="32">
        <v>14.2</v>
      </c>
      <c r="S22" s="32">
        <v>20</v>
      </c>
      <c r="T22" s="32">
        <v>10</v>
      </c>
      <c r="U22" s="32">
        <v>8</v>
      </c>
      <c r="V22" s="32">
        <v>8</v>
      </c>
      <c r="W22" s="32">
        <v>17.5</v>
      </c>
      <c r="X22" s="32">
        <v>9</v>
      </c>
      <c r="Y22" s="32">
        <v>19</v>
      </c>
      <c r="Z22" s="32">
        <v>21</v>
      </c>
      <c r="AA22" s="32">
        <v>10.5</v>
      </c>
      <c r="AB22" s="32">
        <v>240</v>
      </c>
      <c r="AC22" s="32">
        <v>8.2799999999999994</v>
      </c>
      <c r="AD22" s="32">
        <v>17.5</v>
      </c>
      <c r="AE22" s="32">
        <v>8.2799999999999994</v>
      </c>
      <c r="AF22" s="32">
        <v>10.5</v>
      </c>
      <c r="AG22" s="32">
        <v>11</v>
      </c>
      <c r="AH22" s="32">
        <v>600</v>
      </c>
      <c r="AI22" s="32">
        <v>600</v>
      </c>
      <c r="AJ22" s="32">
        <v>10.5</v>
      </c>
      <c r="AK22" s="32">
        <v>10.5</v>
      </c>
      <c r="AL22" s="32">
        <v>21.09375</v>
      </c>
      <c r="AM22" s="32">
        <v>13.5</v>
      </c>
      <c r="AN22" s="32">
        <v>11</v>
      </c>
      <c r="AO22" s="32">
        <v>11</v>
      </c>
      <c r="AP22" s="5"/>
      <c r="AQ22" s="5">
        <v>11</v>
      </c>
      <c r="AR22" s="32">
        <v>10.5</v>
      </c>
      <c r="AS22" s="32">
        <v>10</v>
      </c>
      <c r="AT22" s="5"/>
      <c r="AU22" s="5"/>
      <c r="AV22" s="5"/>
      <c r="AW22" s="32">
        <v>10.5</v>
      </c>
      <c r="AX22" s="32">
        <v>10.5</v>
      </c>
      <c r="AY22" s="32">
        <v>10.5</v>
      </c>
      <c r="AZ22" s="32">
        <v>10.5</v>
      </c>
      <c r="BA22" s="32">
        <v>15</v>
      </c>
      <c r="BB22" s="32">
        <v>15</v>
      </c>
      <c r="BC22" s="32">
        <v>8</v>
      </c>
      <c r="BD22" s="32">
        <v>8</v>
      </c>
      <c r="BE22" s="5"/>
      <c r="BF22" s="5"/>
      <c r="BG22" s="5"/>
      <c r="BH22" s="32">
        <v>19</v>
      </c>
      <c r="BI22" s="32">
        <v>19</v>
      </c>
      <c r="BJ22" s="32">
        <v>15.55</v>
      </c>
      <c r="BK22" s="32">
        <v>0</v>
      </c>
      <c r="BL22" s="32">
        <v>600</v>
      </c>
      <c r="BM22" s="32">
        <v>0</v>
      </c>
      <c r="BN22" s="32">
        <v>0</v>
      </c>
      <c r="BO22" s="32">
        <v>15</v>
      </c>
      <c r="BP22" s="32">
        <v>19</v>
      </c>
      <c r="BQ22" s="32">
        <v>16.7</v>
      </c>
      <c r="BR22" s="32">
        <v>21.5</v>
      </c>
      <c r="BS22" s="32">
        <v>10.5</v>
      </c>
      <c r="BT22" s="5"/>
      <c r="BU22" s="32">
        <v>11</v>
      </c>
      <c r="BV22" s="32">
        <v>10.5</v>
      </c>
      <c r="BW22" s="32">
        <v>27</v>
      </c>
      <c r="BX22" s="32">
        <v>20.100000000000001</v>
      </c>
      <c r="BY22" s="32">
        <v>0</v>
      </c>
      <c r="BZ22" s="32">
        <v>16</v>
      </c>
      <c r="CA22" s="32">
        <v>19</v>
      </c>
      <c r="CB22" s="32">
        <v>23</v>
      </c>
      <c r="CC22" s="32">
        <v>20</v>
      </c>
      <c r="CD22" s="32">
        <v>11</v>
      </c>
      <c r="CE22" s="32">
        <v>300</v>
      </c>
      <c r="CF22" s="32">
        <v>0</v>
      </c>
      <c r="CG22" s="32">
        <v>27</v>
      </c>
      <c r="CH22" s="32">
        <v>27</v>
      </c>
      <c r="CI22" s="32">
        <v>23</v>
      </c>
    </row>
    <row r="23" spans="1:87" ht="77.25" x14ac:dyDescent="0.25">
      <c r="A23" s="5" t="s">
        <v>403</v>
      </c>
      <c r="B23" s="23" t="s">
        <v>404</v>
      </c>
      <c r="C23" s="5"/>
      <c r="D23" s="5"/>
      <c r="E23" s="5"/>
      <c r="F23" s="5"/>
      <c r="G23" s="5"/>
      <c r="H23" s="5"/>
      <c r="I23" s="5"/>
      <c r="J23" s="5"/>
      <c r="K23" s="5"/>
      <c r="L23" s="5"/>
      <c r="M23" s="5"/>
      <c r="N23" s="5"/>
      <c r="O23" s="5">
        <v>10</v>
      </c>
      <c r="P23" s="5">
        <v>10</v>
      </c>
      <c r="Q23" s="5"/>
      <c r="R23" s="5"/>
      <c r="S23" s="5"/>
      <c r="T23" s="5"/>
      <c r="U23" s="7"/>
      <c r="V23" s="7"/>
      <c r="W23" s="5"/>
      <c r="X23" s="5"/>
      <c r="Y23" s="7"/>
      <c r="Z23" s="7"/>
      <c r="AA23" s="7"/>
      <c r="AB23" s="5"/>
      <c r="AC23" s="5"/>
      <c r="AD23" s="5"/>
      <c r="AE23" s="5"/>
      <c r="AF23" s="5"/>
      <c r="AG23" s="5"/>
      <c r="AH23" s="5"/>
      <c r="AI23" s="5"/>
      <c r="AJ23" s="5"/>
      <c r="AK23" s="5"/>
      <c r="AL23" s="5"/>
      <c r="AM23" s="5"/>
      <c r="AN23" s="5"/>
      <c r="AO23" s="5"/>
      <c r="AP23" s="5">
        <v>10</v>
      </c>
      <c r="AQ23" s="5">
        <v>4.833333333333333</v>
      </c>
      <c r="AR23" s="5"/>
      <c r="AS23" s="5"/>
      <c r="AT23" s="5"/>
      <c r="AU23" s="5"/>
      <c r="AV23" s="5"/>
      <c r="AW23" s="5">
        <v>-10</v>
      </c>
      <c r="AX23" s="5">
        <v>-10</v>
      </c>
      <c r="AY23" s="5">
        <v>-10</v>
      </c>
      <c r="AZ23" s="5">
        <v>-10</v>
      </c>
      <c r="BA23" s="5"/>
      <c r="BB23" s="5"/>
      <c r="BC23" s="5"/>
      <c r="BD23" s="5"/>
      <c r="BE23" s="5"/>
      <c r="BF23" s="5"/>
      <c r="BG23" s="5"/>
      <c r="BH23" s="5"/>
      <c r="BI23" s="5"/>
      <c r="BJ23" s="5"/>
      <c r="BK23" s="5">
        <v>1</v>
      </c>
      <c r="BL23" s="5"/>
      <c r="BM23" s="5">
        <v>1</v>
      </c>
      <c r="BN23" s="5">
        <v>1</v>
      </c>
      <c r="BO23" s="5"/>
      <c r="BP23" s="5"/>
      <c r="BQ23" s="5"/>
      <c r="BR23" s="5"/>
      <c r="BS23" s="5"/>
      <c r="BT23" s="5">
        <v>1</v>
      </c>
      <c r="BU23" s="5"/>
      <c r="BV23" s="5"/>
      <c r="BW23" s="5"/>
      <c r="BX23" s="5"/>
      <c r="BY23" s="5">
        <v>1</v>
      </c>
      <c r="BZ23" s="5"/>
      <c r="CA23" s="5"/>
      <c r="CB23" s="5"/>
      <c r="CC23" s="5"/>
      <c r="CD23" s="5"/>
      <c r="CE23" s="5"/>
      <c r="CF23" s="5">
        <v>1</v>
      </c>
      <c r="CG23" s="5"/>
      <c r="CH23" s="5"/>
      <c r="CI23" s="5"/>
    </row>
    <row r="24" spans="1:87" ht="30" x14ac:dyDescent="0.25">
      <c r="A24" s="5" t="s">
        <v>405</v>
      </c>
      <c r="B24" s="7" t="s">
        <v>406</v>
      </c>
      <c r="C24" s="5">
        <v>0</v>
      </c>
      <c r="D24" s="5">
        <v>0</v>
      </c>
      <c r="E24" s="5">
        <v>0</v>
      </c>
      <c r="F24" s="5">
        <v>0</v>
      </c>
      <c r="G24" s="5">
        <v>5</v>
      </c>
      <c r="H24" s="5">
        <v>5</v>
      </c>
      <c r="I24" s="5">
        <v>-10</v>
      </c>
      <c r="J24" s="5">
        <v>-10</v>
      </c>
      <c r="K24" s="5">
        <v>-10</v>
      </c>
      <c r="L24" s="5">
        <v>-10</v>
      </c>
      <c r="M24" s="5">
        <v>0</v>
      </c>
      <c r="N24" s="5">
        <v>0</v>
      </c>
      <c r="O24" s="5">
        <v>0</v>
      </c>
      <c r="P24" s="5">
        <v>0</v>
      </c>
      <c r="Q24" s="5"/>
      <c r="R24" s="5"/>
      <c r="S24" s="5"/>
      <c r="T24" s="5"/>
      <c r="U24" s="7"/>
      <c r="V24" s="7"/>
      <c r="W24" s="5"/>
      <c r="X24" s="5"/>
      <c r="Y24" s="7"/>
      <c r="Z24" s="7"/>
      <c r="AA24" s="7"/>
      <c r="AB24" s="5">
        <v>0</v>
      </c>
      <c r="AC24" s="5">
        <v>0</v>
      </c>
      <c r="AD24" s="5">
        <v>0</v>
      </c>
      <c r="AE24" s="5">
        <v>5</v>
      </c>
      <c r="AF24" s="5">
        <v>5</v>
      </c>
      <c r="AG24" s="5">
        <v>0</v>
      </c>
      <c r="AH24" s="5">
        <v>0</v>
      </c>
      <c r="AI24" s="5">
        <v>0</v>
      </c>
      <c r="AJ24" s="5"/>
      <c r="AK24" s="5">
        <v>0</v>
      </c>
      <c r="AL24" s="5"/>
      <c r="AM24" s="5"/>
      <c r="AN24" s="5"/>
      <c r="AO24" s="5"/>
      <c r="AP24" s="5">
        <v>0</v>
      </c>
      <c r="AQ24" s="5"/>
      <c r="AR24" s="5"/>
      <c r="AS24" s="5"/>
      <c r="AT24" s="5"/>
      <c r="AU24" s="5"/>
      <c r="AV24" s="5"/>
      <c r="AW24" s="5"/>
      <c r="AX24" s="5"/>
      <c r="AY24" s="5"/>
      <c r="AZ24" s="5"/>
      <c r="BA24" s="5"/>
      <c r="BB24" s="5"/>
      <c r="BC24" s="5"/>
      <c r="BD24" s="5"/>
      <c r="BE24" s="5"/>
      <c r="BF24" s="5"/>
      <c r="BG24" s="5"/>
      <c r="BH24" s="5">
        <v>12.5</v>
      </c>
      <c r="BI24" s="5">
        <v>-10</v>
      </c>
      <c r="BJ24" s="5">
        <v>7</v>
      </c>
      <c r="BK24" s="5"/>
      <c r="BL24" s="5">
        <v>0</v>
      </c>
      <c r="BM24" s="5"/>
      <c r="BN24" s="5"/>
      <c r="BO24" s="5">
        <v>0</v>
      </c>
      <c r="BP24" s="5">
        <v>5</v>
      </c>
      <c r="BQ24" s="5">
        <v>5</v>
      </c>
      <c r="BR24" s="5">
        <v>0</v>
      </c>
      <c r="BS24" s="5">
        <v>5</v>
      </c>
      <c r="BT24" s="5"/>
      <c r="BU24" s="5">
        <v>0</v>
      </c>
      <c r="BV24" s="5">
        <v>0</v>
      </c>
      <c r="BW24" s="5">
        <v>0</v>
      </c>
      <c r="BX24" s="5"/>
      <c r="BY24" s="5"/>
      <c r="BZ24" s="5">
        <v>-10</v>
      </c>
      <c r="CA24" s="5">
        <v>-10</v>
      </c>
      <c r="CB24" s="5">
        <v>-7</v>
      </c>
      <c r="CC24" s="5">
        <v>-12.5</v>
      </c>
      <c r="CD24" s="5">
        <v>0</v>
      </c>
      <c r="CE24" s="5">
        <v>0</v>
      </c>
      <c r="CF24" s="5"/>
      <c r="CG24" s="5"/>
      <c r="CH24" s="5">
        <v>-7</v>
      </c>
      <c r="CI24" s="5">
        <v>5</v>
      </c>
    </row>
    <row r="25" spans="1:87" x14ac:dyDescent="0.25">
      <c r="A25" s="5" t="s">
        <v>407</v>
      </c>
      <c r="B25" s="7" t="s">
        <v>408</v>
      </c>
      <c r="C25" s="5">
        <v>900</v>
      </c>
      <c r="D25" s="5">
        <v>700</v>
      </c>
      <c r="E25" s="5">
        <v>1300</v>
      </c>
      <c r="F25" s="5">
        <v>1300</v>
      </c>
      <c r="G25" s="5">
        <v>670</v>
      </c>
      <c r="H25" s="5">
        <v>670</v>
      </c>
      <c r="I25" s="5">
        <v>550</v>
      </c>
      <c r="J25" s="5">
        <v>500</v>
      </c>
      <c r="K25" s="5">
        <v>600</v>
      </c>
      <c r="L25" s="5">
        <v>500</v>
      </c>
      <c r="M25" s="5">
        <v>890</v>
      </c>
      <c r="N25" s="5">
        <v>800</v>
      </c>
      <c r="O25" s="5">
        <v>1500</v>
      </c>
      <c r="P25" s="5">
        <v>1100</v>
      </c>
      <c r="Q25" s="5"/>
      <c r="R25" s="5"/>
      <c r="S25" s="5"/>
      <c r="T25" s="5"/>
      <c r="U25" s="7"/>
      <c r="V25" s="7"/>
      <c r="W25" s="5"/>
      <c r="X25" s="5"/>
      <c r="Y25" s="7"/>
      <c r="Z25" s="7"/>
      <c r="AA25" s="7"/>
      <c r="AB25" s="5"/>
      <c r="AC25" s="5">
        <v>600</v>
      </c>
      <c r="AD25" s="5">
        <v>800</v>
      </c>
      <c r="AE25" s="5">
        <v>600</v>
      </c>
      <c r="AF25" s="5">
        <v>800</v>
      </c>
      <c r="AG25" s="5">
        <v>970</v>
      </c>
      <c r="AH25" s="5"/>
      <c r="AI25" s="5">
        <v>1400</v>
      </c>
      <c r="AJ25" s="5"/>
      <c r="AK25" s="5">
        <v>935</v>
      </c>
      <c r="AL25" s="5"/>
      <c r="AM25" s="5"/>
      <c r="AN25" s="5"/>
      <c r="AO25" s="5"/>
      <c r="AP25" s="5">
        <v>1575</v>
      </c>
      <c r="AQ25" s="5"/>
      <c r="AR25" s="5"/>
      <c r="AS25" s="5"/>
      <c r="AT25" s="5"/>
      <c r="AU25" s="5"/>
      <c r="AV25" s="5"/>
      <c r="AW25" s="5"/>
      <c r="AX25" s="5"/>
      <c r="AY25" s="5"/>
      <c r="AZ25" s="5"/>
      <c r="BA25" s="5"/>
      <c r="BB25" s="5"/>
      <c r="BC25" s="5"/>
      <c r="BD25" s="5"/>
      <c r="BE25" s="5"/>
      <c r="BF25" s="5"/>
      <c r="BG25" s="5"/>
      <c r="BH25" s="5">
        <v>800</v>
      </c>
      <c r="BI25" s="5">
        <v>1490</v>
      </c>
      <c r="BJ25" s="5">
        <v>750</v>
      </c>
      <c r="BK25" s="5"/>
      <c r="BL25" s="5">
        <v>1400</v>
      </c>
      <c r="BM25" s="5"/>
      <c r="BN25" s="5"/>
      <c r="BO25" s="5">
        <v>880</v>
      </c>
      <c r="BP25" s="5">
        <v>1200</v>
      </c>
      <c r="BQ25" s="5">
        <v>1400</v>
      </c>
      <c r="BR25" s="5">
        <v>1000</v>
      </c>
      <c r="BS25" s="5">
        <v>900</v>
      </c>
      <c r="BT25" s="5"/>
      <c r="BU25" s="5">
        <v>1000</v>
      </c>
      <c r="BV25" s="5">
        <v>800</v>
      </c>
      <c r="BW25" s="5">
        <v>800</v>
      </c>
      <c r="BX25" s="5"/>
      <c r="BY25" s="5"/>
      <c r="BZ25" s="5">
        <v>540</v>
      </c>
      <c r="CA25" s="5">
        <v>540</v>
      </c>
      <c r="CB25" s="5"/>
      <c r="CC25" s="5">
        <v>800</v>
      </c>
      <c r="CD25" s="5">
        <v>1000</v>
      </c>
      <c r="CE25" s="5">
        <v>1860</v>
      </c>
      <c r="CF25" s="5"/>
      <c r="CG25" s="5"/>
      <c r="CH25" s="5"/>
      <c r="CI25" s="5">
        <v>1200</v>
      </c>
    </row>
    <row r="26" spans="1:87" x14ac:dyDescent="0.25">
      <c r="A26" s="5" t="s">
        <v>409</v>
      </c>
      <c r="B26" s="7" t="s">
        <v>410</v>
      </c>
      <c r="C26" s="5">
        <v>850</v>
      </c>
      <c r="D26" s="5">
        <v>650</v>
      </c>
      <c r="E26" s="5">
        <v>1400</v>
      </c>
      <c r="F26" s="5">
        <v>4500</v>
      </c>
      <c r="G26" s="5">
        <v>1200</v>
      </c>
      <c r="H26" s="5">
        <v>1700</v>
      </c>
      <c r="I26" s="5">
        <v>1950</v>
      </c>
      <c r="J26" s="5">
        <v>1100</v>
      </c>
      <c r="K26" s="5">
        <v>1300</v>
      </c>
      <c r="L26" s="5">
        <v>1500</v>
      </c>
      <c r="M26" s="5">
        <v>2300</v>
      </c>
      <c r="N26" s="5">
        <v>2050</v>
      </c>
      <c r="O26" s="5">
        <v>2500</v>
      </c>
      <c r="P26" s="5">
        <v>1800</v>
      </c>
      <c r="Q26" s="5"/>
      <c r="R26" s="5"/>
      <c r="S26" s="5"/>
      <c r="T26" s="5"/>
      <c r="U26" s="7"/>
      <c r="V26" s="7"/>
      <c r="W26" s="5"/>
      <c r="X26" s="5"/>
      <c r="Y26" s="7"/>
      <c r="Z26" s="7"/>
      <c r="AA26" s="7"/>
      <c r="AB26" s="5"/>
      <c r="AC26" s="5">
        <v>1140</v>
      </c>
      <c r="AD26" s="5">
        <v>2200</v>
      </c>
      <c r="AE26" s="5">
        <v>1320</v>
      </c>
      <c r="AF26" s="5">
        <v>2150</v>
      </c>
      <c r="AG26" s="5">
        <v>2700</v>
      </c>
      <c r="AH26" s="5"/>
      <c r="AI26" s="5">
        <v>4000</v>
      </c>
      <c r="AJ26" s="5"/>
      <c r="AK26" s="5">
        <v>2160</v>
      </c>
      <c r="AL26" s="5"/>
      <c r="AM26" s="5"/>
      <c r="AN26" s="5"/>
      <c r="AO26" s="5"/>
      <c r="AP26" s="5">
        <v>2600</v>
      </c>
      <c r="AQ26" s="5"/>
      <c r="AR26" s="5"/>
      <c r="AS26" s="5"/>
      <c r="AT26" s="5"/>
      <c r="AU26" s="5"/>
      <c r="AV26" s="5"/>
      <c r="AW26" s="5"/>
      <c r="AX26" s="5"/>
      <c r="AY26" s="5"/>
      <c r="AZ26" s="5"/>
      <c r="BA26" s="5"/>
      <c r="BB26" s="5"/>
      <c r="BC26" s="5"/>
      <c r="BD26" s="5"/>
      <c r="BE26" s="5"/>
      <c r="BF26" s="5"/>
      <c r="BG26" s="5"/>
      <c r="BH26" s="5">
        <v>2000</v>
      </c>
      <c r="BI26" s="5">
        <v>2280</v>
      </c>
      <c r="BJ26" s="5">
        <v>1650</v>
      </c>
      <c r="BK26" s="5"/>
      <c r="BL26" s="5">
        <v>4000</v>
      </c>
      <c r="BM26" s="5"/>
      <c r="BN26" s="5"/>
      <c r="BO26" s="5">
        <v>2190</v>
      </c>
      <c r="BP26" s="5">
        <v>2765</v>
      </c>
      <c r="BQ26" s="5">
        <v>2985</v>
      </c>
      <c r="BR26" s="5">
        <v>2800</v>
      </c>
      <c r="BS26" s="5">
        <v>2100</v>
      </c>
      <c r="BT26" s="5"/>
      <c r="BU26" s="5">
        <v>2300</v>
      </c>
      <c r="BV26" s="5">
        <v>1800</v>
      </c>
      <c r="BW26" s="5">
        <v>2000</v>
      </c>
      <c r="BX26" s="5">
        <v>800</v>
      </c>
      <c r="BY26" s="5"/>
      <c r="BZ26" s="5">
        <v>1000</v>
      </c>
      <c r="CA26" s="5">
        <v>1400</v>
      </c>
      <c r="CB26" s="5"/>
      <c r="CC26" s="5">
        <v>1800</v>
      </c>
      <c r="CD26" s="5">
        <v>2300</v>
      </c>
      <c r="CE26" s="5">
        <v>3010</v>
      </c>
      <c r="CF26" s="5"/>
      <c r="CG26" s="5"/>
      <c r="CH26" s="5"/>
      <c r="CI26" s="5">
        <v>2600</v>
      </c>
    </row>
    <row r="27" spans="1:87" x14ac:dyDescent="0.25">
      <c r="A27" s="5" t="s">
        <v>411</v>
      </c>
      <c r="B27" s="7"/>
      <c r="C27" s="5"/>
      <c r="D27" s="5"/>
      <c r="E27" s="5"/>
      <c r="F27" s="5"/>
      <c r="G27" s="5"/>
      <c r="H27" s="5"/>
      <c r="I27" s="5"/>
      <c r="J27" s="5"/>
      <c r="K27" s="5"/>
      <c r="L27" s="5"/>
      <c r="M27" s="5"/>
      <c r="N27" s="5"/>
      <c r="O27" s="5"/>
      <c r="P27" s="5"/>
      <c r="Q27" s="5"/>
      <c r="R27" s="5"/>
      <c r="S27" s="5"/>
      <c r="T27" s="5"/>
      <c r="U27" s="7"/>
      <c r="V27" s="7"/>
      <c r="W27" s="5"/>
      <c r="X27" s="5"/>
      <c r="Y27" s="7"/>
      <c r="Z27" s="7"/>
      <c r="AA27" s="7"/>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row>
    <row r="28" spans="1:87" ht="30" x14ac:dyDescent="0.25">
      <c r="A28" s="5" t="s">
        <v>412</v>
      </c>
      <c r="B28" s="7" t="s">
        <v>413</v>
      </c>
      <c r="C28" s="5"/>
      <c r="D28" s="5"/>
      <c r="E28" s="5"/>
      <c r="F28" s="5"/>
      <c r="G28" s="5"/>
      <c r="H28" s="5"/>
      <c r="I28" s="5"/>
      <c r="J28" s="5"/>
      <c r="K28" s="5"/>
      <c r="L28" s="5"/>
      <c r="M28" s="5"/>
      <c r="N28" s="5"/>
      <c r="O28" s="5"/>
      <c r="P28" s="5"/>
      <c r="Q28" s="5">
        <v>45</v>
      </c>
      <c r="R28" s="5">
        <v>45</v>
      </c>
      <c r="S28" s="5">
        <v>45</v>
      </c>
      <c r="T28" s="5">
        <v>60</v>
      </c>
      <c r="U28" s="7">
        <v>130</v>
      </c>
      <c r="V28" s="7">
        <v>130</v>
      </c>
      <c r="W28" s="5">
        <v>80</v>
      </c>
      <c r="X28" s="5">
        <v>80</v>
      </c>
      <c r="Y28" s="7">
        <v>70</v>
      </c>
      <c r="Z28" s="7">
        <v>70</v>
      </c>
      <c r="AA28" s="7">
        <v>120</v>
      </c>
      <c r="AB28" s="5">
        <v>80</v>
      </c>
      <c r="AC28" s="5"/>
      <c r="AD28" s="5"/>
      <c r="AE28" s="5"/>
      <c r="AF28" s="5"/>
      <c r="AG28" s="5"/>
      <c r="AH28" s="5">
        <v>100</v>
      </c>
      <c r="AI28" s="5"/>
      <c r="AJ28" s="5">
        <v>21</v>
      </c>
      <c r="AK28" s="5"/>
      <c r="AL28" s="5">
        <v>70</v>
      </c>
      <c r="AM28" s="5">
        <v>70</v>
      </c>
      <c r="AN28" s="5">
        <v>70</v>
      </c>
      <c r="AO28" s="5">
        <v>70</v>
      </c>
      <c r="AP28" s="5"/>
      <c r="AQ28" s="5">
        <v>55</v>
      </c>
      <c r="AR28" s="5">
        <v>35</v>
      </c>
      <c r="AS28" s="5">
        <v>80</v>
      </c>
      <c r="AT28" s="5"/>
      <c r="AU28" s="5"/>
      <c r="AV28" s="5"/>
      <c r="AW28" s="5"/>
      <c r="AX28" s="5"/>
      <c r="AY28" s="5"/>
      <c r="AZ28" s="5"/>
      <c r="BA28" s="5">
        <v>45</v>
      </c>
      <c r="BB28" s="5">
        <v>45</v>
      </c>
      <c r="BC28" s="5">
        <v>60</v>
      </c>
      <c r="BD28" s="5">
        <v>60</v>
      </c>
      <c r="BE28" s="5"/>
      <c r="BF28" s="5"/>
      <c r="BG28" s="5"/>
      <c r="BH28" s="5"/>
      <c r="BI28" s="5"/>
      <c r="BJ28" s="5"/>
      <c r="BK28" s="5">
        <v>60</v>
      </c>
      <c r="BL28" s="5"/>
      <c r="BM28" s="5">
        <v>60</v>
      </c>
      <c r="BN28" s="5">
        <v>60</v>
      </c>
      <c r="BO28" s="5"/>
      <c r="BP28" s="5"/>
      <c r="BQ28" s="5"/>
      <c r="BR28" s="5"/>
      <c r="BS28" s="5"/>
      <c r="BT28" s="5">
        <v>1</v>
      </c>
      <c r="BU28" s="5"/>
      <c r="BV28" s="5"/>
      <c r="BW28" s="5"/>
      <c r="BX28" s="5">
        <v>50</v>
      </c>
      <c r="BY28" s="5">
        <v>60</v>
      </c>
      <c r="BZ28" s="5"/>
      <c r="CA28" s="5"/>
      <c r="CB28" s="5">
        <v>60</v>
      </c>
      <c r="CC28" s="5"/>
      <c r="CD28" s="5"/>
      <c r="CE28" s="5"/>
      <c r="CF28" s="5">
        <v>1</v>
      </c>
      <c r="CG28" s="5">
        <v>70</v>
      </c>
      <c r="CH28" s="5">
        <v>60</v>
      </c>
      <c r="CI28" s="5"/>
    </row>
    <row r="29" spans="1:87" ht="45" x14ac:dyDescent="0.25">
      <c r="A29" s="5" t="s">
        <v>414</v>
      </c>
      <c r="B29" s="7" t="s">
        <v>415</v>
      </c>
      <c r="C29" s="5">
        <v>-240</v>
      </c>
      <c r="D29" s="5">
        <v>-240</v>
      </c>
      <c r="E29" s="5">
        <v>-240</v>
      </c>
      <c r="F29" s="5">
        <v>-250</v>
      </c>
      <c r="G29" s="5"/>
      <c r="H29" s="5"/>
      <c r="I29" s="5">
        <v>226</v>
      </c>
      <c r="J29" s="5">
        <v>210</v>
      </c>
      <c r="K29" s="5">
        <v>210</v>
      </c>
      <c r="L29" s="5">
        <v>210</v>
      </c>
      <c r="M29" s="5">
        <v>220</v>
      </c>
      <c r="N29" s="5">
        <v>210</v>
      </c>
      <c r="O29" s="5"/>
      <c r="P29" s="5"/>
      <c r="Q29" s="5">
        <v>-220</v>
      </c>
      <c r="R29" s="5">
        <v>-210</v>
      </c>
      <c r="S29" s="5">
        <v>-270</v>
      </c>
      <c r="T29" s="5">
        <v>-270</v>
      </c>
      <c r="U29" s="7">
        <v>320</v>
      </c>
      <c r="V29" s="7">
        <v>320</v>
      </c>
      <c r="W29" s="5">
        <v>180</v>
      </c>
      <c r="X29" s="5">
        <v>200</v>
      </c>
      <c r="Y29" s="7">
        <v>205</v>
      </c>
      <c r="Z29" s="7">
        <v>190</v>
      </c>
      <c r="AA29" s="7">
        <v>180</v>
      </c>
      <c r="AB29" s="5">
        <v>100</v>
      </c>
      <c r="AC29" s="5"/>
      <c r="AD29" s="5"/>
      <c r="AE29" s="5"/>
      <c r="AF29" s="5"/>
      <c r="AG29" s="5"/>
      <c r="AH29" s="5">
        <v>200</v>
      </c>
      <c r="AI29" s="5"/>
      <c r="AJ29" s="5">
        <v>-200</v>
      </c>
      <c r="AK29" s="5"/>
      <c r="AL29" s="5">
        <v>172</v>
      </c>
      <c r="AM29" s="5">
        <v>190</v>
      </c>
      <c r="AN29" s="5">
        <v>190</v>
      </c>
      <c r="AO29" s="5">
        <v>190</v>
      </c>
      <c r="AP29" s="5"/>
      <c r="AQ29" s="5">
        <v>190</v>
      </c>
      <c r="AR29" s="5">
        <v>-230</v>
      </c>
      <c r="AS29" s="5">
        <v>170</v>
      </c>
      <c r="AT29" s="5"/>
      <c r="AU29" s="5"/>
      <c r="AV29" s="5"/>
      <c r="AW29" s="5"/>
      <c r="AX29" s="5"/>
      <c r="AY29" s="5"/>
      <c r="AZ29" s="5"/>
      <c r="BA29" s="5">
        <v>-200</v>
      </c>
      <c r="BB29" s="5">
        <v>-200</v>
      </c>
      <c r="BC29" s="5">
        <v>-260</v>
      </c>
      <c r="BD29" s="5">
        <v>-260</v>
      </c>
      <c r="BE29" s="5"/>
      <c r="BF29" s="5"/>
      <c r="BG29" s="5"/>
      <c r="BH29" s="5"/>
      <c r="BI29" s="5"/>
      <c r="BJ29" s="5"/>
      <c r="BK29" s="5">
        <v>-100</v>
      </c>
      <c r="BL29" s="5"/>
      <c r="BM29" s="5">
        <v>-100</v>
      </c>
      <c r="BN29" s="5">
        <v>-100</v>
      </c>
      <c r="BO29" s="5"/>
      <c r="BP29" s="5"/>
      <c r="BQ29" s="5"/>
      <c r="BR29" s="5"/>
      <c r="BS29" s="5">
        <v>165</v>
      </c>
      <c r="BT29" s="5">
        <v>-100</v>
      </c>
      <c r="BU29" s="5"/>
      <c r="BV29" s="5"/>
      <c r="BW29" s="5"/>
      <c r="BX29" s="5">
        <v>88</v>
      </c>
      <c r="BY29" s="5">
        <v>-100</v>
      </c>
      <c r="BZ29" s="5"/>
      <c r="CA29" s="5"/>
      <c r="CB29" s="5">
        <v>-70</v>
      </c>
      <c r="CC29" s="5"/>
      <c r="CD29" s="5"/>
      <c r="CE29" s="5"/>
      <c r="CF29" s="5">
        <v>-100</v>
      </c>
      <c r="CG29" s="5">
        <v>190</v>
      </c>
      <c r="CH29" s="5">
        <v>90</v>
      </c>
      <c r="CI29" s="5"/>
    </row>
    <row r="30" spans="1:87" x14ac:dyDescent="0.25">
      <c r="A30" s="5" t="s">
        <v>416</v>
      </c>
      <c r="B30" s="7" t="s">
        <v>417</v>
      </c>
      <c r="C30" s="5">
        <v>-5</v>
      </c>
      <c r="D30" s="5">
        <v>-7</v>
      </c>
      <c r="E30" s="5">
        <v>-1.65</v>
      </c>
      <c r="F30" s="5">
        <v>-1.65</v>
      </c>
      <c r="G30" s="5">
        <v>-2</v>
      </c>
      <c r="H30" s="5">
        <v>-2</v>
      </c>
      <c r="I30" s="5">
        <v>-5</v>
      </c>
      <c r="J30" s="5">
        <v>-4</v>
      </c>
      <c r="K30" s="5">
        <v>-4</v>
      </c>
      <c r="L30" s="5">
        <v>-5</v>
      </c>
      <c r="M30" s="5">
        <v>-100</v>
      </c>
      <c r="N30" s="5">
        <v>-100</v>
      </c>
      <c r="O30" s="5">
        <v>-100</v>
      </c>
      <c r="P30" s="5">
        <v>-100</v>
      </c>
      <c r="Q30" s="5">
        <v>-1.65</v>
      </c>
      <c r="R30" s="5">
        <v>-1.65</v>
      </c>
      <c r="S30" s="5">
        <v>7</v>
      </c>
      <c r="T30" s="5">
        <v>-5</v>
      </c>
      <c r="U30" s="7">
        <v>-5</v>
      </c>
      <c r="V30" s="7">
        <v>-5</v>
      </c>
      <c r="W30" s="5">
        <v>-2</v>
      </c>
      <c r="X30" s="5">
        <v>-2</v>
      </c>
      <c r="Y30" s="7">
        <v>-2</v>
      </c>
      <c r="Z30" s="7">
        <v>-2</v>
      </c>
      <c r="AA30" s="7">
        <v>-3</v>
      </c>
      <c r="AB30" s="5">
        <v>-7</v>
      </c>
      <c r="AC30" s="5">
        <v>-4</v>
      </c>
      <c r="AD30" s="5">
        <v>-4</v>
      </c>
      <c r="AE30" s="5">
        <v>-5</v>
      </c>
      <c r="AF30" s="5">
        <v>-5</v>
      </c>
      <c r="AG30" s="5">
        <v>-4</v>
      </c>
      <c r="AH30" s="5">
        <v>-2</v>
      </c>
      <c r="AI30" s="5">
        <v>-4</v>
      </c>
      <c r="AJ30" s="5">
        <v>-5</v>
      </c>
      <c r="AK30" s="5">
        <v>-4</v>
      </c>
      <c r="AL30" s="5">
        <v>-4</v>
      </c>
      <c r="AM30" s="5">
        <v>-4</v>
      </c>
      <c r="AN30" s="5">
        <v>-4</v>
      </c>
      <c r="AO30" s="5">
        <v>-4</v>
      </c>
      <c r="AP30" s="5">
        <v>-100</v>
      </c>
      <c r="AQ30" s="5">
        <v>-4</v>
      </c>
      <c r="AR30" s="5">
        <v>-5</v>
      </c>
      <c r="AS30" s="5">
        <v>-2</v>
      </c>
      <c r="AT30" s="5">
        <v>-50</v>
      </c>
      <c r="AU30" s="5">
        <v>-50</v>
      </c>
      <c r="AV30" s="5">
        <v>-50</v>
      </c>
      <c r="AW30" s="5">
        <v>-5</v>
      </c>
      <c r="AX30" s="5">
        <v>-5</v>
      </c>
      <c r="AY30" s="5">
        <v>-5</v>
      </c>
      <c r="AZ30" s="5">
        <v>-5</v>
      </c>
      <c r="BA30" s="5">
        <v>-2</v>
      </c>
      <c r="BB30" s="5">
        <v>-2</v>
      </c>
      <c r="BC30" s="5">
        <v>-4</v>
      </c>
      <c r="BD30" s="5">
        <v>-6</v>
      </c>
      <c r="BE30" s="5">
        <v>-50</v>
      </c>
      <c r="BF30" s="5">
        <v>-50</v>
      </c>
      <c r="BG30" s="5">
        <v>-50</v>
      </c>
      <c r="BH30" s="5">
        <v>-2</v>
      </c>
      <c r="BI30" s="5">
        <v>-2</v>
      </c>
      <c r="BJ30" s="5">
        <v>-3</v>
      </c>
      <c r="BK30" s="5">
        <v>-100</v>
      </c>
      <c r="BL30" s="5">
        <v>-4</v>
      </c>
      <c r="BM30" s="5">
        <v>-100</v>
      </c>
      <c r="BN30" s="5">
        <v>-100</v>
      </c>
      <c r="BO30" s="5">
        <v>-100</v>
      </c>
      <c r="BP30" s="5">
        <v>-2</v>
      </c>
      <c r="BQ30" s="5">
        <v>-2</v>
      </c>
      <c r="BR30" s="5">
        <v>-100</v>
      </c>
      <c r="BS30" s="5">
        <v>-5</v>
      </c>
      <c r="BT30" s="5">
        <v>-100</v>
      </c>
      <c r="BU30" s="5">
        <v>-5</v>
      </c>
      <c r="BV30" s="5">
        <v>-5</v>
      </c>
      <c r="BW30" s="5">
        <v>-5</v>
      </c>
      <c r="BX30" s="5">
        <v>-3</v>
      </c>
      <c r="BY30" s="5">
        <v>-100</v>
      </c>
      <c r="BZ30" s="5">
        <v>-4</v>
      </c>
      <c r="CA30" s="5">
        <v>-5</v>
      </c>
      <c r="CB30" s="5">
        <v>-3</v>
      </c>
      <c r="CC30" s="5">
        <v>-2</v>
      </c>
      <c r="CD30" s="5">
        <v>-5</v>
      </c>
      <c r="CE30" s="5">
        <v>-7</v>
      </c>
      <c r="CF30" s="5">
        <v>-100</v>
      </c>
      <c r="CG30" s="5">
        <v>-2</v>
      </c>
      <c r="CH30" s="5">
        <v>-3</v>
      </c>
      <c r="CI30" s="5">
        <v>-2</v>
      </c>
    </row>
    <row r="31" spans="1:87" ht="75" x14ac:dyDescent="0.25">
      <c r="A31" s="5" t="s">
        <v>418</v>
      </c>
      <c r="B31" s="7" t="s">
        <v>419</v>
      </c>
      <c r="C31" s="5">
        <v>2</v>
      </c>
      <c r="D31" s="5">
        <v>2</v>
      </c>
      <c r="E31" s="5">
        <v>2</v>
      </c>
      <c r="F31" s="5">
        <v>2</v>
      </c>
      <c r="G31" s="5">
        <v>1</v>
      </c>
      <c r="H31" s="5">
        <v>1</v>
      </c>
      <c r="I31" s="5">
        <v>1</v>
      </c>
      <c r="J31" s="5">
        <v>1</v>
      </c>
      <c r="K31" s="5">
        <v>1</v>
      </c>
      <c r="L31" s="5">
        <v>1</v>
      </c>
      <c r="M31" s="5">
        <v>2</v>
      </c>
      <c r="N31" s="5">
        <v>2</v>
      </c>
      <c r="O31" s="5">
        <v>2</v>
      </c>
      <c r="P31" s="5">
        <v>2</v>
      </c>
      <c r="Q31" s="5">
        <v>2</v>
      </c>
      <c r="R31" s="5">
        <v>2</v>
      </c>
      <c r="S31" s="5">
        <v>2</v>
      </c>
      <c r="T31" s="5">
        <v>2</v>
      </c>
      <c r="U31" s="7">
        <v>1</v>
      </c>
      <c r="V31" s="7">
        <v>1</v>
      </c>
      <c r="W31" s="5">
        <v>1</v>
      </c>
      <c r="X31" s="5">
        <v>1</v>
      </c>
      <c r="Y31" s="7">
        <v>1</v>
      </c>
      <c r="Z31" s="7">
        <v>1</v>
      </c>
      <c r="AA31" s="7">
        <v>1</v>
      </c>
      <c r="AB31" s="5">
        <v>1</v>
      </c>
      <c r="AC31" s="5">
        <v>1</v>
      </c>
      <c r="AD31" s="5">
        <v>1</v>
      </c>
      <c r="AE31" s="5">
        <v>1</v>
      </c>
      <c r="AF31" s="5">
        <v>1</v>
      </c>
      <c r="AG31" s="5">
        <v>1</v>
      </c>
      <c r="AH31" s="5">
        <v>1</v>
      </c>
      <c r="AI31" s="5">
        <v>1</v>
      </c>
      <c r="AJ31" s="5">
        <v>1</v>
      </c>
      <c r="AK31" s="5">
        <v>1</v>
      </c>
      <c r="AL31" s="5">
        <v>1</v>
      </c>
      <c r="AM31" s="5">
        <v>1</v>
      </c>
      <c r="AN31" s="5">
        <v>1</v>
      </c>
      <c r="AO31" s="5">
        <v>1</v>
      </c>
      <c r="AP31" s="5">
        <v>2</v>
      </c>
      <c r="AQ31" s="5">
        <v>1</v>
      </c>
      <c r="AR31" s="5">
        <v>2</v>
      </c>
      <c r="AS31" s="5">
        <v>1</v>
      </c>
      <c r="AT31" s="5">
        <v>2</v>
      </c>
      <c r="AU31" s="5">
        <v>2</v>
      </c>
      <c r="AV31" s="5">
        <v>2</v>
      </c>
      <c r="AW31" s="5">
        <v>1</v>
      </c>
      <c r="AX31" s="5">
        <v>1</v>
      </c>
      <c r="AY31" s="5">
        <v>1</v>
      </c>
      <c r="AZ31" s="5">
        <v>2</v>
      </c>
      <c r="BA31" s="5">
        <v>0</v>
      </c>
      <c r="BB31" s="5">
        <v>0</v>
      </c>
      <c r="BC31" s="5">
        <v>0</v>
      </c>
      <c r="BD31" s="5">
        <v>0</v>
      </c>
      <c r="BE31" s="5">
        <v>1</v>
      </c>
      <c r="BF31" s="5">
        <v>1</v>
      </c>
      <c r="BG31" s="5">
        <v>1</v>
      </c>
      <c r="BH31" s="5">
        <v>1</v>
      </c>
      <c r="BI31" s="5">
        <v>1</v>
      </c>
      <c r="BJ31" s="5">
        <v>1</v>
      </c>
      <c r="BK31" s="5">
        <v>1</v>
      </c>
      <c r="BL31" s="5">
        <v>1</v>
      </c>
      <c r="BM31" s="5">
        <v>1</v>
      </c>
      <c r="BN31" s="5">
        <v>1</v>
      </c>
      <c r="BO31" s="5">
        <v>2</v>
      </c>
      <c r="BP31" s="5">
        <v>1</v>
      </c>
      <c r="BQ31" s="5">
        <v>1</v>
      </c>
      <c r="BR31" s="5">
        <v>2</v>
      </c>
      <c r="BS31" s="5">
        <v>1</v>
      </c>
      <c r="BT31" s="5">
        <v>1</v>
      </c>
      <c r="BU31" s="5">
        <v>1</v>
      </c>
      <c r="BV31" s="5">
        <v>1</v>
      </c>
      <c r="BW31" s="5">
        <v>1</v>
      </c>
      <c r="BX31" s="5">
        <v>1</v>
      </c>
      <c r="BY31" s="5">
        <v>1</v>
      </c>
      <c r="BZ31" s="5">
        <v>1</v>
      </c>
      <c r="CA31" s="5">
        <v>1</v>
      </c>
      <c r="CB31" s="5">
        <v>1</v>
      </c>
      <c r="CC31" s="5">
        <v>1</v>
      </c>
      <c r="CD31" s="5">
        <v>1</v>
      </c>
      <c r="CE31" s="5">
        <v>2</v>
      </c>
      <c r="CF31" s="5">
        <v>1</v>
      </c>
      <c r="CG31" s="5">
        <v>1</v>
      </c>
      <c r="CH31" s="5">
        <v>1</v>
      </c>
      <c r="CI31" s="5">
        <v>1</v>
      </c>
    </row>
    <row r="32" spans="1:87" x14ac:dyDescent="0.25">
      <c r="A32" s="5" t="s">
        <v>420</v>
      </c>
      <c r="B32" s="7"/>
      <c r="C32" s="5"/>
      <c r="D32" s="5"/>
      <c r="E32" s="5"/>
      <c r="F32" s="5"/>
      <c r="G32" s="5"/>
      <c r="H32" s="5"/>
      <c r="I32" s="5"/>
      <c r="J32" s="5"/>
      <c r="K32" s="5"/>
      <c r="L32" s="5"/>
      <c r="M32" s="5"/>
      <c r="N32" s="5"/>
      <c r="O32" s="5"/>
      <c r="P32" s="5"/>
      <c r="Q32" s="5"/>
      <c r="R32" s="5"/>
      <c r="S32" s="5"/>
      <c r="T32" s="5"/>
      <c r="U32" s="7"/>
      <c r="V32" s="7"/>
      <c r="W32" s="5"/>
      <c r="X32" s="5"/>
      <c r="Y32" s="7"/>
      <c r="Z32" s="7"/>
      <c r="AA32" s="7"/>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row>
    <row r="33" spans="1:87" x14ac:dyDescent="0.25">
      <c r="A33" s="5" t="s">
        <v>421</v>
      </c>
      <c r="B33" s="7"/>
      <c r="C33" s="5">
        <v>60</v>
      </c>
      <c r="D33" s="5">
        <v>60</v>
      </c>
      <c r="E33" s="5">
        <v>60</v>
      </c>
      <c r="F33" s="5">
        <v>60</v>
      </c>
      <c r="G33" s="5">
        <v>67</v>
      </c>
      <c r="H33" s="5">
        <v>67</v>
      </c>
      <c r="I33" s="5">
        <v>67</v>
      </c>
      <c r="J33" s="5">
        <v>67</v>
      </c>
      <c r="K33" s="5">
        <v>67</v>
      </c>
      <c r="L33" s="5">
        <v>67</v>
      </c>
      <c r="M33" s="5">
        <v>63</v>
      </c>
      <c r="N33" s="5">
        <v>63</v>
      </c>
      <c r="O33" s="5">
        <v>65</v>
      </c>
      <c r="P33" s="5">
        <v>65</v>
      </c>
      <c r="Q33" s="5">
        <v>40</v>
      </c>
      <c r="R33" s="5">
        <v>40</v>
      </c>
      <c r="S33" s="5">
        <v>40</v>
      </c>
      <c r="T33" s="5">
        <v>40</v>
      </c>
      <c r="U33" s="7">
        <v>60</v>
      </c>
      <c r="V33" s="7">
        <v>65</v>
      </c>
      <c r="W33" s="5">
        <v>72</v>
      </c>
      <c r="X33" s="5">
        <v>72</v>
      </c>
      <c r="Y33" s="7">
        <v>72</v>
      </c>
      <c r="Z33" s="7">
        <v>72</v>
      </c>
      <c r="AA33" s="7">
        <v>65</v>
      </c>
      <c r="AB33" s="5">
        <v>60</v>
      </c>
      <c r="AC33" s="5">
        <v>63</v>
      </c>
      <c r="AD33" s="5">
        <v>63</v>
      </c>
      <c r="AE33" s="5">
        <v>70</v>
      </c>
      <c r="AF33" s="5">
        <v>70</v>
      </c>
      <c r="AG33" s="5">
        <v>67</v>
      </c>
      <c r="AH33" s="5">
        <v>65</v>
      </c>
      <c r="AI33" s="5">
        <v>60</v>
      </c>
      <c r="AJ33" s="5">
        <v>65</v>
      </c>
      <c r="AK33" s="5">
        <v>58</v>
      </c>
      <c r="AL33" s="5">
        <v>58</v>
      </c>
      <c r="AM33" s="5">
        <v>58</v>
      </c>
      <c r="AN33" s="5">
        <v>58</v>
      </c>
      <c r="AO33" s="5">
        <v>58</v>
      </c>
      <c r="AP33" s="5">
        <v>58</v>
      </c>
      <c r="AQ33" s="5">
        <v>58</v>
      </c>
      <c r="AR33" s="5">
        <v>40</v>
      </c>
      <c r="AS33" s="5">
        <v>65</v>
      </c>
      <c r="AT33" s="5">
        <v>77</v>
      </c>
      <c r="AU33" s="5">
        <v>70</v>
      </c>
      <c r="AV33" s="5">
        <v>40</v>
      </c>
      <c r="AW33" s="5">
        <v>49</v>
      </c>
      <c r="AX33" s="5">
        <v>49</v>
      </c>
      <c r="AY33" s="5">
        <v>49</v>
      </c>
      <c r="AZ33" s="5">
        <v>70</v>
      </c>
      <c r="BA33" s="5">
        <v>30</v>
      </c>
      <c r="BB33" s="5">
        <v>30</v>
      </c>
      <c r="BC33" s="5">
        <v>60</v>
      </c>
      <c r="BD33" s="5">
        <v>65</v>
      </c>
      <c r="BE33" s="5"/>
      <c r="BF33" s="5"/>
      <c r="BG33" s="5"/>
      <c r="BH33" s="5">
        <v>67</v>
      </c>
      <c r="BI33" s="5">
        <v>72</v>
      </c>
      <c r="BJ33" s="5">
        <v>63</v>
      </c>
      <c r="BK33" s="5">
        <v>65</v>
      </c>
      <c r="BL33" s="5">
        <v>60</v>
      </c>
      <c r="BM33" s="5">
        <v>65</v>
      </c>
      <c r="BN33" s="5">
        <v>65</v>
      </c>
      <c r="BO33" s="5">
        <v>63</v>
      </c>
      <c r="BP33" s="5">
        <v>67</v>
      </c>
      <c r="BQ33" s="5">
        <v>67</v>
      </c>
      <c r="BR33" s="5">
        <v>63</v>
      </c>
      <c r="BS33" s="5">
        <v>70</v>
      </c>
      <c r="BT33" s="5">
        <v>65</v>
      </c>
      <c r="BU33" s="5">
        <v>72</v>
      </c>
      <c r="BV33" s="5">
        <v>72</v>
      </c>
      <c r="BW33" s="5">
        <v>72</v>
      </c>
      <c r="BX33" s="5">
        <v>65</v>
      </c>
      <c r="BY33" s="5">
        <v>65</v>
      </c>
      <c r="BZ33" s="5">
        <v>67</v>
      </c>
      <c r="CA33" s="5">
        <v>67</v>
      </c>
      <c r="CB33" s="5">
        <v>63</v>
      </c>
      <c r="CC33" s="5">
        <v>67</v>
      </c>
      <c r="CD33" s="5">
        <v>72</v>
      </c>
      <c r="CE33" s="5">
        <v>60</v>
      </c>
      <c r="CF33" s="5">
        <v>65</v>
      </c>
      <c r="CG33" s="5">
        <v>72</v>
      </c>
      <c r="CH33" s="5">
        <v>63</v>
      </c>
      <c r="CI33" s="5">
        <v>67</v>
      </c>
    </row>
    <row r="34" spans="1:87" x14ac:dyDescent="0.25">
      <c r="A34" s="5" t="s">
        <v>422</v>
      </c>
      <c r="B34" s="7"/>
      <c r="C34" s="5">
        <v>68</v>
      </c>
      <c r="D34" s="5">
        <v>68</v>
      </c>
      <c r="E34" s="5">
        <v>68</v>
      </c>
      <c r="F34" s="5">
        <v>68</v>
      </c>
      <c r="G34" s="5">
        <v>75</v>
      </c>
      <c r="H34" s="5">
        <v>75</v>
      </c>
      <c r="I34" s="5">
        <v>75</v>
      </c>
      <c r="J34" s="5">
        <v>75</v>
      </c>
      <c r="K34" s="5">
        <v>75</v>
      </c>
      <c r="L34" s="5">
        <v>75</v>
      </c>
      <c r="M34" s="5">
        <v>75</v>
      </c>
      <c r="N34" s="5">
        <v>75</v>
      </c>
      <c r="O34" s="5">
        <v>75</v>
      </c>
      <c r="P34" s="5">
        <v>75</v>
      </c>
      <c r="Q34" s="5">
        <v>70</v>
      </c>
      <c r="R34" s="5">
        <v>70</v>
      </c>
      <c r="S34" s="5">
        <v>70</v>
      </c>
      <c r="T34" s="5">
        <v>70</v>
      </c>
      <c r="U34" s="7">
        <v>68</v>
      </c>
      <c r="V34" s="7">
        <v>72</v>
      </c>
      <c r="W34" s="5">
        <v>80</v>
      </c>
      <c r="X34" s="5">
        <v>80</v>
      </c>
      <c r="Y34" s="7">
        <v>80</v>
      </c>
      <c r="Z34" s="7">
        <v>80</v>
      </c>
      <c r="AA34" s="7">
        <v>72</v>
      </c>
      <c r="AB34" s="5">
        <v>68</v>
      </c>
      <c r="AC34" s="5">
        <v>70</v>
      </c>
      <c r="AD34" s="5">
        <v>70</v>
      </c>
      <c r="AE34" s="5">
        <v>76</v>
      </c>
      <c r="AF34" s="5">
        <v>76</v>
      </c>
      <c r="AG34" s="5">
        <v>74</v>
      </c>
      <c r="AH34" s="5">
        <v>72</v>
      </c>
      <c r="AI34" s="5">
        <v>68</v>
      </c>
      <c r="AJ34" s="5">
        <v>72</v>
      </c>
      <c r="AK34" s="5">
        <v>72</v>
      </c>
      <c r="AL34" s="5">
        <v>72</v>
      </c>
      <c r="AM34" s="5">
        <v>72</v>
      </c>
      <c r="AN34" s="5">
        <v>72</v>
      </c>
      <c r="AO34" s="5">
        <v>72</v>
      </c>
      <c r="AP34" s="5">
        <v>72</v>
      </c>
      <c r="AQ34" s="5">
        <v>72</v>
      </c>
      <c r="AR34" s="5">
        <v>70</v>
      </c>
      <c r="AS34" s="5">
        <v>72</v>
      </c>
      <c r="AT34" s="5">
        <v>86</v>
      </c>
      <c r="AU34" s="5">
        <v>76</v>
      </c>
      <c r="AV34" s="5">
        <v>70</v>
      </c>
      <c r="AW34" s="5">
        <v>69</v>
      </c>
      <c r="AX34" s="5">
        <v>69</v>
      </c>
      <c r="AY34" s="5">
        <v>69</v>
      </c>
      <c r="AZ34" s="5">
        <v>76</v>
      </c>
      <c r="BA34" s="5">
        <v>40</v>
      </c>
      <c r="BB34" s="5">
        <v>40</v>
      </c>
      <c r="BC34" s="5">
        <v>68</v>
      </c>
      <c r="BD34" s="5">
        <v>72</v>
      </c>
      <c r="BE34" s="5"/>
      <c r="BF34" s="5"/>
      <c r="BG34" s="5"/>
      <c r="BH34" s="5">
        <v>75</v>
      </c>
      <c r="BI34" s="5">
        <v>80</v>
      </c>
      <c r="BJ34" s="5">
        <v>75</v>
      </c>
      <c r="BK34" s="5">
        <v>72</v>
      </c>
      <c r="BL34" s="5">
        <v>68</v>
      </c>
      <c r="BM34" s="5">
        <v>72</v>
      </c>
      <c r="BN34" s="5">
        <v>72</v>
      </c>
      <c r="BO34" s="5">
        <v>75</v>
      </c>
      <c r="BP34" s="5">
        <v>75</v>
      </c>
      <c r="BQ34" s="5">
        <v>75</v>
      </c>
      <c r="BR34" s="5">
        <v>75</v>
      </c>
      <c r="BS34" s="5">
        <v>76</v>
      </c>
      <c r="BT34" s="5">
        <v>72</v>
      </c>
      <c r="BU34" s="5">
        <v>80</v>
      </c>
      <c r="BV34" s="5">
        <v>80</v>
      </c>
      <c r="BW34" s="5">
        <v>80</v>
      </c>
      <c r="BX34" s="5">
        <v>72</v>
      </c>
      <c r="BY34" s="5">
        <v>72</v>
      </c>
      <c r="BZ34" s="5">
        <v>75</v>
      </c>
      <c r="CA34" s="5">
        <v>75</v>
      </c>
      <c r="CB34" s="5">
        <v>75</v>
      </c>
      <c r="CC34" s="5">
        <v>75</v>
      </c>
      <c r="CD34" s="5">
        <v>80</v>
      </c>
      <c r="CE34" s="5">
        <v>68</v>
      </c>
      <c r="CF34" s="5">
        <v>72</v>
      </c>
      <c r="CG34" s="5">
        <v>80</v>
      </c>
      <c r="CH34" s="5">
        <v>75</v>
      </c>
      <c r="CI34" s="5">
        <v>75</v>
      </c>
    </row>
    <row r="35" spans="1:87" x14ac:dyDescent="0.25">
      <c r="A35" s="5" t="s">
        <v>423</v>
      </c>
      <c r="B35" s="7"/>
      <c r="C35" s="5">
        <v>77</v>
      </c>
      <c r="D35" s="5">
        <v>77</v>
      </c>
      <c r="E35" s="5">
        <v>77</v>
      </c>
      <c r="F35" s="5">
        <v>77</v>
      </c>
      <c r="G35" s="5">
        <v>85</v>
      </c>
      <c r="H35" s="5">
        <v>85</v>
      </c>
      <c r="I35" s="5">
        <v>85</v>
      </c>
      <c r="J35" s="5">
        <v>85</v>
      </c>
      <c r="K35" s="5">
        <v>85</v>
      </c>
      <c r="L35" s="5">
        <v>85</v>
      </c>
      <c r="M35" s="5">
        <v>85</v>
      </c>
      <c r="N35" s="5">
        <v>85</v>
      </c>
      <c r="O35" s="5">
        <v>85</v>
      </c>
      <c r="P35" s="5">
        <v>85</v>
      </c>
      <c r="Q35" s="5">
        <v>82</v>
      </c>
      <c r="R35" s="5">
        <v>82</v>
      </c>
      <c r="S35" s="5">
        <v>82</v>
      </c>
      <c r="T35" s="5">
        <v>82</v>
      </c>
      <c r="U35" s="7">
        <v>70</v>
      </c>
      <c r="V35" s="7">
        <v>82</v>
      </c>
      <c r="W35" s="5">
        <v>88</v>
      </c>
      <c r="X35" s="5">
        <v>88</v>
      </c>
      <c r="Y35" s="7">
        <v>88</v>
      </c>
      <c r="Z35" s="7">
        <v>88</v>
      </c>
      <c r="AA35" s="7">
        <v>82</v>
      </c>
      <c r="AB35" s="5">
        <v>77</v>
      </c>
      <c r="AC35" s="5">
        <v>82</v>
      </c>
      <c r="AD35" s="5">
        <v>82</v>
      </c>
      <c r="AE35" s="5">
        <v>88</v>
      </c>
      <c r="AF35" s="5">
        <v>88</v>
      </c>
      <c r="AG35" s="5">
        <v>86</v>
      </c>
      <c r="AH35" s="5">
        <v>82</v>
      </c>
      <c r="AI35" s="5">
        <v>77</v>
      </c>
      <c r="AJ35" s="5">
        <v>82</v>
      </c>
      <c r="AK35" s="5">
        <v>83</v>
      </c>
      <c r="AL35" s="5">
        <v>83</v>
      </c>
      <c r="AM35" s="5">
        <v>83</v>
      </c>
      <c r="AN35" s="5">
        <v>83</v>
      </c>
      <c r="AO35" s="5">
        <v>83</v>
      </c>
      <c r="AP35" s="5">
        <v>83</v>
      </c>
      <c r="AQ35" s="5">
        <v>83</v>
      </c>
      <c r="AR35" s="5">
        <v>82</v>
      </c>
      <c r="AS35" s="5">
        <v>82</v>
      </c>
      <c r="AT35" s="5">
        <v>92</v>
      </c>
      <c r="AU35" s="5">
        <v>88</v>
      </c>
      <c r="AV35" s="5">
        <v>82</v>
      </c>
      <c r="AW35" s="5">
        <v>81</v>
      </c>
      <c r="AX35" s="5">
        <v>81</v>
      </c>
      <c r="AY35" s="5">
        <v>81</v>
      </c>
      <c r="AZ35" s="5">
        <v>88</v>
      </c>
      <c r="BA35" s="5">
        <v>50</v>
      </c>
      <c r="BB35" s="5">
        <v>50</v>
      </c>
      <c r="BC35" s="5">
        <v>70</v>
      </c>
      <c r="BD35" s="5">
        <v>82</v>
      </c>
      <c r="BE35" s="5"/>
      <c r="BF35" s="5"/>
      <c r="BG35" s="5"/>
      <c r="BH35" s="5">
        <v>85</v>
      </c>
      <c r="BI35" s="5">
        <v>88</v>
      </c>
      <c r="BJ35" s="5">
        <v>85</v>
      </c>
      <c r="BK35" s="5">
        <v>82</v>
      </c>
      <c r="BL35" s="5">
        <v>77</v>
      </c>
      <c r="BM35" s="5">
        <v>82</v>
      </c>
      <c r="BN35" s="5">
        <v>82</v>
      </c>
      <c r="BO35" s="5">
        <v>85</v>
      </c>
      <c r="BP35" s="5">
        <v>85</v>
      </c>
      <c r="BQ35" s="5">
        <v>85</v>
      </c>
      <c r="BR35" s="5">
        <v>85</v>
      </c>
      <c r="BS35" s="5">
        <v>88</v>
      </c>
      <c r="BT35" s="5">
        <v>82</v>
      </c>
      <c r="BU35" s="5">
        <v>88</v>
      </c>
      <c r="BV35" s="5">
        <v>88</v>
      </c>
      <c r="BW35" s="5">
        <v>88</v>
      </c>
      <c r="BX35" s="5">
        <v>82</v>
      </c>
      <c r="BY35" s="5">
        <v>82</v>
      </c>
      <c r="BZ35" s="5">
        <v>85</v>
      </c>
      <c r="CA35" s="5">
        <v>85</v>
      </c>
      <c r="CB35" s="5">
        <v>85</v>
      </c>
      <c r="CC35" s="5">
        <v>85</v>
      </c>
      <c r="CD35" s="5">
        <v>88</v>
      </c>
      <c r="CE35" s="5">
        <v>77</v>
      </c>
      <c r="CF35" s="5">
        <v>82</v>
      </c>
      <c r="CG35" s="5">
        <v>88</v>
      </c>
      <c r="CH35" s="5">
        <v>85</v>
      </c>
      <c r="CI35" s="5">
        <v>85</v>
      </c>
    </row>
  </sheetData>
  <mergeCells count="3">
    <mergeCell ref="A1:D1"/>
    <mergeCell ref="B2:D2"/>
    <mergeCell ref="C3:D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pane ySplit="2" topLeftCell="A3" activePane="bottomLeft" state="frozen"/>
      <selection pane="bottomLeft" activeCell="A3" sqref="A3"/>
    </sheetView>
  </sheetViews>
  <sheetFormatPr defaultRowHeight="15" x14ac:dyDescent="0.25"/>
  <cols>
    <col min="1" max="1" width="31.7109375" customWidth="1"/>
    <col min="2" max="2" width="11.42578125" customWidth="1"/>
    <col min="8" max="8" width="24.140625" customWidth="1"/>
  </cols>
  <sheetData>
    <row r="1" spans="1:10" x14ac:dyDescent="0.25">
      <c r="A1" s="60" t="s">
        <v>425</v>
      </c>
      <c r="B1" s="61"/>
      <c r="C1" s="61"/>
      <c r="D1" s="61"/>
      <c r="E1" s="61"/>
      <c r="F1" s="61"/>
      <c r="G1" s="62"/>
      <c r="H1" s="33" t="s">
        <v>426</v>
      </c>
      <c r="I1" s="34"/>
      <c r="J1" s="35">
        <v>12</v>
      </c>
    </row>
    <row r="2" spans="1:10" ht="30" x14ac:dyDescent="0.25">
      <c r="A2" s="31" t="s">
        <v>62</v>
      </c>
      <c r="B2" s="23" t="s">
        <v>39</v>
      </c>
      <c r="C2" s="5" t="s">
        <v>427</v>
      </c>
      <c r="D2" s="7" t="s">
        <v>428</v>
      </c>
      <c r="E2" s="7" t="s">
        <v>429</v>
      </c>
      <c r="F2" s="36" t="s">
        <v>430</v>
      </c>
      <c r="G2" s="36" t="s">
        <v>430</v>
      </c>
      <c r="H2" s="37" t="s">
        <v>431</v>
      </c>
      <c r="I2" s="25"/>
      <c r="J2" s="38">
        <v>1</v>
      </c>
    </row>
    <row r="3" spans="1:10" x14ac:dyDescent="0.25">
      <c r="A3" s="13" t="str">
        <f>ETCellsProperties!B2</f>
        <v>ET of Upper North Fork Red TX</v>
      </c>
      <c r="B3" s="39" t="str">
        <f>ETCellsProperties!A2</f>
        <v>11120301TX</v>
      </c>
      <c r="C3" s="1">
        <f>ETCellsProperties!D2</f>
        <v>35.2361</v>
      </c>
      <c r="D3">
        <v>3</v>
      </c>
      <c r="E3">
        <v>3</v>
      </c>
      <c r="F3">
        <v>0</v>
      </c>
      <c r="G3">
        <v>0</v>
      </c>
      <c r="H3" s="37" t="s">
        <v>432</v>
      </c>
      <c r="I3" s="25"/>
      <c r="J3" s="38">
        <v>9</v>
      </c>
    </row>
    <row r="4" spans="1:10" x14ac:dyDescent="0.25">
      <c r="A4" s="13" t="str">
        <f>ETCellsProperties!B3</f>
        <v>ET of Upper Salt Fork Red TX</v>
      </c>
      <c r="B4" s="39" t="str">
        <f>ETCellsProperties!A3</f>
        <v>11120201TX</v>
      </c>
      <c r="C4" s="1">
        <f>ETCellsProperties!D3</f>
        <v>34.932499999999997</v>
      </c>
      <c r="D4">
        <v>3</v>
      </c>
      <c r="E4">
        <v>3</v>
      </c>
      <c r="F4">
        <v>0</v>
      </c>
      <c r="G4">
        <v>0</v>
      </c>
      <c r="H4" s="37" t="s">
        <v>433</v>
      </c>
      <c r="I4" s="25"/>
      <c r="J4" s="38">
        <v>1</v>
      </c>
    </row>
    <row r="5" spans="1:10" x14ac:dyDescent="0.25">
      <c r="A5" s="13" t="str">
        <f>ETCellsProperties!B4</f>
        <v>ET of Middle North Fork Red TX</v>
      </c>
      <c r="B5" s="39" t="str">
        <f>ETCellsProperties!A4</f>
        <v>11120302TX</v>
      </c>
      <c r="C5" s="1">
        <f>ETCellsProperties!D4</f>
        <v>35.2164</v>
      </c>
      <c r="D5">
        <v>3</v>
      </c>
      <c r="E5">
        <v>3</v>
      </c>
      <c r="F5">
        <v>0</v>
      </c>
      <c r="G5">
        <v>0</v>
      </c>
      <c r="H5" s="37" t="s">
        <v>434</v>
      </c>
      <c r="I5" s="25"/>
      <c r="J5" s="38">
        <v>0</v>
      </c>
    </row>
    <row r="6" spans="1:10" x14ac:dyDescent="0.25">
      <c r="A6" s="13" t="str">
        <f>ETCellsProperties!B5</f>
        <v>ET of Elm Fork Red TX</v>
      </c>
      <c r="B6" s="39" t="str">
        <f>ETCellsProperties!A5</f>
        <v>11120304TX</v>
      </c>
      <c r="C6" s="1">
        <f>ETCellsProperties!D5</f>
        <v>35.2361</v>
      </c>
      <c r="D6">
        <v>3</v>
      </c>
      <c r="E6">
        <v>3</v>
      </c>
      <c r="F6">
        <v>0</v>
      </c>
      <c r="G6">
        <v>0</v>
      </c>
      <c r="H6" s="40" t="s">
        <v>435</v>
      </c>
      <c r="I6" s="41"/>
      <c r="J6" s="42">
        <v>0</v>
      </c>
    </row>
    <row r="7" spans="1:10" x14ac:dyDescent="0.25">
      <c r="A7" s="13" t="str">
        <f>ETCellsProperties!B6</f>
        <v>ET of Lower Salt Fork Red TX</v>
      </c>
      <c r="B7" s="39" t="str">
        <f>ETCellsProperties!A6</f>
        <v>11120202TX</v>
      </c>
      <c r="C7" s="1">
        <f>ETCellsProperties!D6</f>
        <v>34.842199999999998</v>
      </c>
      <c r="D7">
        <v>3</v>
      </c>
      <c r="E7">
        <v>3</v>
      </c>
      <c r="F7">
        <v>0</v>
      </c>
      <c r="G7">
        <v>0</v>
      </c>
    </row>
    <row r="8" spans="1:10" x14ac:dyDescent="0.25">
      <c r="A8" s="13" t="str">
        <f>ETCellsProperties!B7</f>
        <v>ET of Groesbeck-Sandy OK</v>
      </c>
      <c r="B8" s="39" t="str">
        <f>ETCellsProperties!A7</f>
        <v>11130101TX</v>
      </c>
      <c r="C8" s="1">
        <f>ETCellsProperties!D7</f>
        <v>34.680799999999998</v>
      </c>
      <c r="D8">
        <v>4</v>
      </c>
      <c r="E8">
        <v>4</v>
      </c>
      <c r="F8">
        <v>0</v>
      </c>
      <c r="G8">
        <v>0</v>
      </c>
    </row>
    <row r="9" spans="1:10" x14ac:dyDescent="0.25">
      <c r="A9" s="13" t="str">
        <f>ETCellsProperties!B8</f>
        <v>ET of Groesbeck-Sandy OK</v>
      </c>
      <c r="B9" s="39" t="str">
        <f>ETCellsProperties!A8</f>
        <v>11130101OK</v>
      </c>
      <c r="C9" s="1">
        <f>ETCellsProperties!D8</f>
        <v>34.680799999999998</v>
      </c>
      <c r="D9">
        <v>4</v>
      </c>
      <c r="E9">
        <v>4</v>
      </c>
      <c r="F9">
        <v>0</v>
      </c>
      <c r="G9">
        <v>0</v>
      </c>
    </row>
    <row r="10" spans="1:10" x14ac:dyDescent="0.25">
      <c r="A10" s="13" t="str">
        <f>ETCellsProperties!B9</f>
        <v>ET of Lower Salt Fork Red OK</v>
      </c>
      <c r="B10" s="39" t="str">
        <f>ETCellsProperties!A9</f>
        <v>11120202OK</v>
      </c>
      <c r="C10" s="1">
        <f>ETCellsProperties!D9</f>
        <v>34.590299999999999</v>
      </c>
      <c r="D10">
        <v>4</v>
      </c>
      <c r="E10">
        <v>4</v>
      </c>
      <c r="F10">
        <v>0</v>
      </c>
      <c r="G10">
        <v>0</v>
      </c>
    </row>
    <row r="11" spans="1:10" x14ac:dyDescent="0.25">
      <c r="A11" s="13" t="str">
        <f>ETCellsProperties!B10</f>
        <v>ET of Elm Fork Red OK</v>
      </c>
      <c r="B11" s="39" t="str">
        <f>ETCellsProperties!A10</f>
        <v>11120304OK</v>
      </c>
      <c r="C11" s="1">
        <f>ETCellsProperties!D10</f>
        <v>34.891100000000002</v>
      </c>
      <c r="D11">
        <v>4</v>
      </c>
      <c r="E11">
        <v>4</v>
      </c>
      <c r="F11">
        <v>0</v>
      </c>
      <c r="G11">
        <v>0</v>
      </c>
    </row>
    <row r="12" spans="1:10" x14ac:dyDescent="0.25">
      <c r="A12" s="13" t="str">
        <f>ETCellsProperties!B11</f>
        <v>ET of Middle North Fork Red OK</v>
      </c>
      <c r="B12" s="39" t="str">
        <f>ETCellsProperties!A11</f>
        <v>11120302OK</v>
      </c>
      <c r="C12" s="1">
        <f>ETCellsProperties!D11</f>
        <v>35.2164</v>
      </c>
      <c r="D12">
        <v>4</v>
      </c>
      <c r="E12">
        <v>4</v>
      </c>
      <c r="F12">
        <v>0</v>
      </c>
      <c r="G12">
        <v>0</v>
      </c>
    </row>
    <row r="13" spans="1:10" x14ac:dyDescent="0.25">
      <c r="A13" s="13" t="str">
        <f>ETCellsProperties!B12</f>
        <v>ET of Lower North Fork Red OK</v>
      </c>
      <c r="B13" s="39" t="str">
        <f>ETCellsProperties!A12</f>
        <v>11120303OK</v>
      </c>
      <c r="C13" s="1">
        <f>ETCellsProperties!D12</f>
        <v>34.439700000000002</v>
      </c>
      <c r="D13">
        <v>4</v>
      </c>
      <c r="E13">
        <v>4</v>
      </c>
      <c r="F13">
        <v>0</v>
      </c>
      <c r="G13">
        <v>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2"/>
  <sheetViews>
    <sheetView workbookViewId="0">
      <pane ySplit="1" topLeftCell="A2" activePane="bottomLeft" state="frozen"/>
      <selection pane="bottomLeft" activeCell="A2" sqref="A2"/>
    </sheetView>
  </sheetViews>
  <sheetFormatPr defaultRowHeight="15" x14ac:dyDescent="0.25"/>
  <cols>
    <col min="1" max="1" width="13.140625" customWidth="1"/>
    <col min="2" max="2" width="35.42578125" customWidth="1"/>
  </cols>
  <sheetData>
    <row r="1" spans="1:14" x14ac:dyDescent="0.25">
      <c r="A1" t="s">
        <v>50</v>
      </c>
      <c r="B1" t="s">
        <v>51</v>
      </c>
      <c r="C1" t="s">
        <v>122</v>
      </c>
      <c r="D1" t="s">
        <v>123</v>
      </c>
      <c r="E1" t="s">
        <v>124</v>
      </c>
      <c r="F1" t="s">
        <v>125</v>
      </c>
      <c r="G1" t="s">
        <v>126</v>
      </c>
      <c r="H1" t="s">
        <v>127</v>
      </c>
      <c r="I1" t="s">
        <v>128</v>
      </c>
      <c r="J1" t="s">
        <v>129</v>
      </c>
      <c r="K1" t="s">
        <v>130</v>
      </c>
      <c r="L1" t="s">
        <v>131</v>
      </c>
      <c r="M1" t="s">
        <v>132</v>
      </c>
      <c r="N1" t="s">
        <v>133</v>
      </c>
    </row>
    <row r="2" spans="1:14" x14ac:dyDescent="0.25">
      <c r="A2" s="13" t="s">
        <v>14</v>
      </c>
      <c r="B2" t="s">
        <v>23</v>
      </c>
      <c r="C2" s="19">
        <v>2.1702858913341014</v>
      </c>
      <c r="D2" s="19">
        <v>5.2174954538036413</v>
      </c>
      <c r="E2" s="19">
        <v>9.6141412229618837</v>
      </c>
      <c r="F2" s="19">
        <v>14.688259158790347</v>
      </c>
      <c r="G2" s="19">
        <v>19.598569236679044</v>
      </c>
      <c r="H2" s="19">
        <v>24.388073659220687</v>
      </c>
      <c r="I2" s="19">
        <v>26.045503224030487</v>
      </c>
      <c r="J2" s="19">
        <v>24.91176343078644</v>
      </c>
      <c r="K2" s="19">
        <v>21.184813316663103</v>
      </c>
      <c r="L2" s="19">
        <v>17.06761933534397</v>
      </c>
      <c r="M2" s="19">
        <v>8.8024543060648455</v>
      </c>
      <c r="N2" s="19">
        <v>3.2199978954069208</v>
      </c>
    </row>
    <row r="3" spans="1:14" x14ac:dyDescent="0.25">
      <c r="A3" t="s">
        <v>12</v>
      </c>
      <c r="B3" t="s">
        <v>21</v>
      </c>
      <c r="C3" s="19">
        <v>2.1702858913341014</v>
      </c>
      <c r="D3" s="19">
        <v>5.2174954538036413</v>
      </c>
      <c r="E3" s="19">
        <v>9.6141412229618837</v>
      </c>
      <c r="F3" s="19">
        <v>14.688259158790347</v>
      </c>
      <c r="G3" s="19">
        <v>19.598569236679044</v>
      </c>
      <c r="H3" s="19">
        <v>24.388073659220687</v>
      </c>
      <c r="I3" s="19">
        <v>26.045503224030487</v>
      </c>
      <c r="J3" s="19">
        <v>24.91176343078644</v>
      </c>
      <c r="K3" s="19">
        <v>21.184813316663103</v>
      </c>
      <c r="L3" s="19">
        <v>17.06761933534397</v>
      </c>
      <c r="M3" s="19">
        <v>8.8024543060648455</v>
      </c>
      <c r="N3" s="19">
        <v>3.2199978954069208</v>
      </c>
    </row>
    <row r="4" spans="1:14" x14ac:dyDescent="0.25">
      <c r="A4" t="s">
        <v>13</v>
      </c>
      <c r="B4" t="s">
        <v>22</v>
      </c>
      <c r="C4" s="19">
        <v>2.1702858913341014</v>
      </c>
      <c r="D4" s="19">
        <v>5.2174954538036413</v>
      </c>
      <c r="E4" s="19">
        <v>9.6141412229618837</v>
      </c>
      <c r="F4" s="19">
        <v>14.688259158790347</v>
      </c>
      <c r="G4" s="19">
        <v>19.598569236679044</v>
      </c>
      <c r="H4" s="19">
        <v>24.388073659220687</v>
      </c>
      <c r="I4" s="19">
        <v>26.045503224030487</v>
      </c>
      <c r="J4" s="19">
        <v>24.91176343078644</v>
      </c>
      <c r="K4" s="19">
        <v>21.184813316663103</v>
      </c>
      <c r="L4" s="19">
        <v>17.06761933534397</v>
      </c>
      <c r="M4" s="19">
        <v>8.8024543060648455</v>
      </c>
      <c r="N4" s="19">
        <v>3.2199978954069208</v>
      </c>
    </row>
    <row r="5" spans="1:14" x14ac:dyDescent="0.25">
      <c r="A5" t="s">
        <v>15</v>
      </c>
      <c r="B5" t="s">
        <v>24</v>
      </c>
      <c r="C5" s="19">
        <v>2.1702858913341014</v>
      </c>
      <c r="D5" s="19">
        <v>5.2174954538036413</v>
      </c>
      <c r="E5" s="19">
        <v>9.6141412229618837</v>
      </c>
      <c r="F5" s="19">
        <v>14.688259158790347</v>
      </c>
      <c r="G5" s="19">
        <v>19.598569236679044</v>
      </c>
      <c r="H5" s="19">
        <v>24.388073659220687</v>
      </c>
      <c r="I5" s="19">
        <v>26.045503224030487</v>
      </c>
      <c r="J5" s="19">
        <v>24.91176343078644</v>
      </c>
      <c r="K5" s="19">
        <v>21.184813316663103</v>
      </c>
      <c r="L5" s="19">
        <v>17.06761933534397</v>
      </c>
      <c r="M5" s="19">
        <v>8.8024543060648455</v>
      </c>
      <c r="N5" s="19">
        <v>3.2199978954069208</v>
      </c>
    </row>
    <row r="6" spans="1:14" x14ac:dyDescent="0.25">
      <c r="A6" t="s">
        <v>16</v>
      </c>
      <c r="B6" t="s">
        <v>25</v>
      </c>
      <c r="C6" s="19">
        <v>2.1702858913341014</v>
      </c>
      <c r="D6" s="19">
        <v>5.2174954538036413</v>
      </c>
      <c r="E6" s="19">
        <v>9.6141412229618837</v>
      </c>
      <c r="F6" s="19">
        <v>14.688259158790347</v>
      </c>
      <c r="G6" s="19">
        <v>19.598569236679044</v>
      </c>
      <c r="H6" s="19">
        <v>24.388073659220687</v>
      </c>
      <c r="I6" s="19">
        <v>26.045503224030487</v>
      </c>
      <c r="J6" s="19">
        <v>24.91176343078644</v>
      </c>
      <c r="K6" s="19">
        <v>21.184813316663103</v>
      </c>
      <c r="L6" s="19">
        <v>17.06761933534397</v>
      </c>
      <c r="M6" s="19">
        <v>8.8024543060648455</v>
      </c>
      <c r="N6" s="19">
        <v>3.2199978954069208</v>
      </c>
    </row>
    <row r="7" spans="1:14" x14ac:dyDescent="0.25">
      <c r="A7" t="s">
        <v>17</v>
      </c>
      <c r="B7" t="s">
        <v>24</v>
      </c>
      <c r="C7" s="19">
        <v>2.1702858913341014</v>
      </c>
      <c r="D7" s="19">
        <v>5.2174954538036413</v>
      </c>
      <c r="E7" s="19">
        <v>9.6141412229618837</v>
      </c>
      <c r="F7" s="19">
        <v>14.688259158790347</v>
      </c>
      <c r="G7" s="19">
        <v>19.598569236679044</v>
      </c>
      <c r="H7" s="19">
        <v>24.388073659220687</v>
      </c>
      <c r="I7" s="19">
        <v>26.045503224030487</v>
      </c>
      <c r="J7" s="19">
        <v>24.91176343078644</v>
      </c>
      <c r="K7" s="19">
        <v>21.184813316663103</v>
      </c>
      <c r="L7" s="19">
        <v>17.06761933534397</v>
      </c>
      <c r="M7" s="19">
        <v>8.8024543060648455</v>
      </c>
      <c r="N7" s="19">
        <v>3.2199978954069208</v>
      </c>
    </row>
    <row r="8" spans="1:14" x14ac:dyDescent="0.25">
      <c r="A8" t="s">
        <v>18</v>
      </c>
      <c r="B8" t="s">
        <v>23</v>
      </c>
      <c r="C8" s="19">
        <v>2.1702858913341014</v>
      </c>
      <c r="D8" s="19">
        <v>5.2174954538036413</v>
      </c>
      <c r="E8" s="19">
        <v>9.6141412229618837</v>
      </c>
      <c r="F8" s="19">
        <v>14.688259158790347</v>
      </c>
      <c r="G8" s="19">
        <v>19.598569236679044</v>
      </c>
      <c r="H8" s="19">
        <v>24.388073659220687</v>
      </c>
      <c r="I8" s="19">
        <v>26.045503224030487</v>
      </c>
      <c r="J8" s="19">
        <v>24.91176343078644</v>
      </c>
      <c r="K8" s="19">
        <v>21.184813316663103</v>
      </c>
      <c r="L8" s="19">
        <v>17.06761933534397</v>
      </c>
      <c r="M8" s="19">
        <v>8.8024543060648455</v>
      </c>
      <c r="N8" s="19">
        <v>3.2199978954069208</v>
      </c>
    </row>
    <row r="9" spans="1:14" x14ac:dyDescent="0.25">
      <c r="A9" t="s">
        <v>19</v>
      </c>
      <c r="B9" t="s">
        <v>22</v>
      </c>
      <c r="C9" s="19">
        <v>2.1702858913341014</v>
      </c>
      <c r="D9" s="19">
        <v>5.2174954538036413</v>
      </c>
      <c r="E9" s="19">
        <v>9.6141412229618837</v>
      </c>
      <c r="F9" s="19">
        <v>14.688259158790347</v>
      </c>
      <c r="G9" s="19">
        <v>19.598569236679044</v>
      </c>
      <c r="H9" s="19">
        <v>24.388073659220687</v>
      </c>
      <c r="I9" s="19">
        <v>26.045503224030487</v>
      </c>
      <c r="J9" s="19">
        <v>24.91176343078644</v>
      </c>
      <c r="K9" s="19">
        <v>21.184813316663103</v>
      </c>
      <c r="L9" s="19">
        <v>17.06761933534397</v>
      </c>
      <c r="M9" s="19">
        <v>8.8024543060648455</v>
      </c>
      <c r="N9" s="19">
        <v>3.2199978954069208</v>
      </c>
    </row>
    <row r="10" spans="1:14" x14ac:dyDescent="0.25">
      <c r="A10" t="s">
        <v>20</v>
      </c>
      <c r="B10" t="s">
        <v>29</v>
      </c>
      <c r="C10" s="19">
        <v>2.1702858913341014</v>
      </c>
      <c r="D10" s="19">
        <v>5.2174954538036413</v>
      </c>
      <c r="E10" s="19">
        <v>9.6141412229618837</v>
      </c>
      <c r="F10" s="19">
        <v>14.688259158790347</v>
      </c>
      <c r="G10" s="19">
        <v>19.598569236679044</v>
      </c>
      <c r="H10" s="19">
        <v>24.388073659220687</v>
      </c>
      <c r="I10" s="19">
        <v>26.045503224030487</v>
      </c>
      <c r="J10" s="19">
        <v>24.91176343078644</v>
      </c>
      <c r="K10" s="19">
        <v>21.184813316663103</v>
      </c>
      <c r="L10" s="19">
        <v>17.06761933534397</v>
      </c>
      <c r="M10" s="19">
        <v>8.8024543060648455</v>
      </c>
      <c r="N10" s="19">
        <v>3.2199978954069208</v>
      </c>
    </row>
    <row r="11" spans="1:14" x14ac:dyDescent="0.25">
      <c r="C11" s="19"/>
      <c r="D11" s="19"/>
      <c r="E11" s="19"/>
      <c r="F11" s="19"/>
      <c r="G11" s="19"/>
      <c r="H11" s="19"/>
      <c r="I11" s="19"/>
      <c r="J11" s="19"/>
      <c r="K11" s="19"/>
      <c r="L11" s="19"/>
      <c r="M11" s="19"/>
      <c r="N11" s="19"/>
    </row>
    <row r="12" spans="1:14" x14ac:dyDescent="0.25">
      <c r="C12" s="19"/>
      <c r="D12" s="19"/>
      <c r="E12" s="19"/>
      <c r="F12" s="19"/>
      <c r="G12" s="19"/>
      <c r="H12" s="19"/>
      <c r="I12" s="19"/>
      <c r="J12" s="19"/>
      <c r="K12" s="19"/>
      <c r="L12" s="19"/>
      <c r="M12" s="19"/>
      <c r="N12"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Inventory</vt:lpstr>
      <vt:lpstr>ETCellsCropMix</vt:lpstr>
      <vt:lpstr>ETCellsProperties</vt:lpstr>
      <vt:lpstr>ETCellsCrops</vt:lpstr>
      <vt:lpstr>MetNodesMetaData</vt:lpstr>
      <vt:lpstr>CropCoefs</vt:lpstr>
      <vt:lpstr>CropParams</vt:lpstr>
      <vt:lpstr>MeanCuttings</vt:lpstr>
      <vt:lpstr>TMaxMon</vt:lpstr>
      <vt:lpstr>TMinMon</vt:lpstr>
      <vt:lpstr>WindMon</vt:lpstr>
      <vt:lpstr>KoMon</vt:lpstr>
      <vt:lpstr>HucMetMap</vt:lpstr>
      <vt:lpstr>VICMap</vt:lpstr>
      <vt:lpstr>HucsDbf</vt:lpstr>
    </vt:vector>
  </TitlesOfParts>
  <Company>Department of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AHarrison</dc:creator>
  <cp:lastModifiedBy>AHarrison</cp:lastModifiedBy>
  <dcterms:created xsi:type="dcterms:W3CDTF">2016-06-30T14:40:23Z</dcterms:created>
  <dcterms:modified xsi:type="dcterms:W3CDTF">2017-03-17T16:41:59Z</dcterms:modified>
</cp:coreProperties>
</file>