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QW Monitoring Team\MMSD\Phase V\QWTrends\Data\1_DataInventories\"/>
    </mc:Choice>
  </mc:AlternateContent>
  <bookViews>
    <workbookView xWindow="2190" yWindow="0" windowWidth="26280" windowHeight="3945" tabRatio="721" firstSheet="4" activeTab="12"/>
  </bookViews>
  <sheets>
    <sheet name="FecalColiformMPN" sheetId="8" r:id="rId1"/>
    <sheet name="FecalColiformMF" sheetId="7" r:id="rId2"/>
    <sheet name="TotalPhosphorus" sheetId="6" r:id="rId3"/>
    <sheet name="BOD5" sheetId="5" r:id="rId4"/>
    <sheet name="TSS" sheetId="4" r:id="rId5"/>
    <sheet name="Nitrate" sheetId="3" r:id="rId6"/>
    <sheet name="Nitrite" sheetId="2" r:id="rId7"/>
    <sheet name="TKN" sheetId="1" r:id="rId8"/>
    <sheet name="AmmoniaNitrogen" sheetId="9" r:id="rId9"/>
    <sheet name="Temp" sheetId="14" r:id="rId10"/>
    <sheet name="DO" sheetId="15" r:id="rId11"/>
    <sheet name="SUMMARY" sheetId="10" r:id="rId12"/>
    <sheet name="SUMMARY_wRanks" sheetId="11" r:id="rId13"/>
    <sheet name="Site rank logic" sheetId="13" r:id="rId14"/>
    <sheet name="Streamgage_PORs" sheetId="12" r:id="rId15"/>
  </sheets>
  <definedNames>
    <definedName name="_xlnm._FilterDatabase" localSheetId="12" hidden="1">SUMMARY_wRanks!$A$1:$BQ$1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57" i="11" l="1"/>
  <c r="BK57" i="11"/>
  <c r="BL56" i="11"/>
  <c r="BK56" i="11"/>
  <c r="BL55" i="11"/>
  <c r="BK55" i="11"/>
  <c r="BL54" i="11"/>
  <c r="BM54" i="11" s="1"/>
  <c r="BN54" i="11" s="1"/>
  <c r="BO54" i="11" s="1"/>
  <c r="BK54" i="11"/>
  <c r="BL53" i="11"/>
  <c r="BM53" i="11" s="1"/>
  <c r="BN53" i="11" s="1"/>
  <c r="BO53" i="11" s="1"/>
  <c r="BK53" i="11"/>
  <c r="BL52" i="11"/>
  <c r="BM52" i="11" s="1"/>
  <c r="BN52" i="11" s="1"/>
  <c r="BO52" i="11" s="1"/>
  <c r="BK52" i="11"/>
  <c r="BL51" i="11"/>
  <c r="BM51" i="11" s="1"/>
  <c r="BN51" i="11" s="1"/>
  <c r="BO51" i="11" s="1"/>
  <c r="BK51" i="11"/>
  <c r="BL50" i="11"/>
  <c r="BM50" i="11" s="1"/>
  <c r="BN50" i="11" s="1"/>
  <c r="BO50" i="11" s="1"/>
  <c r="BK50" i="11"/>
  <c r="BL49" i="11"/>
  <c r="BM49" i="11" s="1"/>
  <c r="BN49" i="11" s="1"/>
  <c r="BO49" i="11" s="1"/>
  <c r="BK49" i="11"/>
  <c r="BL48" i="11"/>
  <c r="BK48" i="11"/>
  <c r="BL47" i="11"/>
  <c r="BK47" i="11"/>
  <c r="BL46" i="11"/>
  <c r="BK46" i="11"/>
  <c r="BM46" i="11" s="1"/>
  <c r="BN46" i="11" s="1"/>
  <c r="BO46" i="11" s="1"/>
  <c r="BL45" i="11"/>
  <c r="BM45" i="11" s="1"/>
  <c r="BN45" i="11" s="1"/>
  <c r="BO45" i="11" s="1"/>
  <c r="BK45" i="11"/>
  <c r="BL44" i="11"/>
  <c r="BK44" i="11"/>
  <c r="BL43" i="11"/>
  <c r="BK43" i="11"/>
  <c r="BL42" i="11"/>
  <c r="BK42" i="11"/>
  <c r="BL41" i="11"/>
  <c r="BK41" i="11"/>
  <c r="BL40" i="11"/>
  <c r="BM40" i="11" s="1"/>
  <c r="BN40" i="11" s="1"/>
  <c r="BO40" i="11" s="1"/>
  <c r="BK40" i="11"/>
  <c r="BL39" i="11"/>
  <c r="BM39" i="11" s="1"/>
  <c r="BN39" i="11" s="1"/>
  <c r="BO39" i="11" s="1"/>
  <c r="BK39" i="11"/>
  <c r="BL38" i="11"/>
  <c r="BM38" i="11" s="1"/>
  <c r="BN38" i="11" s="1"/>
  <c r="BO38" i="11" s="1"/>
  <c r="BK38" i="11"/>
  <c r="BL37" i="11"/>
  <c r="BM37" i="11" s="1"/>
  <c r="BN37" i="11" s="1"/>
  <c r="BO37" i="11" s="1"/>
  <c r="BK37" i="11"/>
  <c r="BL36" i="11"/>
  <c r="BM36" i="11" s="1"/>
  <c r="BN36" i="11" s="1"/>
  <c r="BO36" i="11" s="1"/>
  <c r="BK36" i="11"/>
  <c r="BL35" i="11"/>
  <c r="BK35" i="11"/>
  <c r="BM35" i="11" s="1"/>
  <c r="BN35" i="11" s="1"/>
  <c r="BO35" i="11" s="1"/>
  <c r="BL34" i="11"/>
  <c r="BM34" i="11" s="1"/>
  <c r="BN34" i="11" s="1"/>
  <c r="BO34" i="11" s="1"/>
  <c r="BK34" i="11"/>
  <c r="BL33" i="11"/>
  <c r="BM33" i="11" s="1"/>
  <c r="BN33" i="11" s="1"/>
  <c r="BO33" i="11" s="1"/>
  <c r="BK33" i="11"/>
  <c r="BL32" i="11"/>
  <c r="BK32" i="11"/>
  <c r="BL31" i="11"/>
  <c r="BK31" i="11"/>
  <c r="BM31" i="11" s="1"/>
  <c r="BN31" i="11" s="1"/>
  <c r="BO31" i="11" s="1"/>
  <c r="BL30" i="11"/>
  <c r="BM30" i="11" s="1"/>
  <c r="BN30" i="11" s="1"/>
  <c r="BO30" i="11" s="1"/>
  <c r="BK30" i="11"/>
  <c r="BL29" i="11"/>
  <c r="BM29" i="11" s="1"/>
  <c r="BN29" i="11" s="1"/>
  <c r="BO29" i="11" s="1"/>
  <c r="BK29" i="11"/>
  <c r="BL28" i="11"/>
  <c r="BK28" i="11"/>
  <c r="BL27" i="11"/>
  <c r="BK27" i="11"/>
  <c r="BL26" i="11"/>
  <c r="BK26" i="11"/>
  <c r="BL25" i="11"/>
  <c r="BM25" i="11" s="1"/>
  <c r="BN25" i="11" s="1"/>
  <c r="BO25" i="11" s="1"/>
  <c r="BK25" i="11"/>
  <c r="BL24" i="11"/>
  <c r="BK24" i="11"/>
  <c r="BL23" i="11"/>
  <c r="BK23" i="11"/>
  <c r="BL22" i="11"/>
  <c r="BM22" i="11" s="1"/>
  <c r="BN22" i="11" s="1"/>
  <c r="BO22" i="11" s="1"/>
  <c r="BK22" i="11"/>
  <c r="BL21" i="11"/>
  <c r="BM21" i="11" s="1"/>
  <c r="BN21" i="11" s="1"/>
  <c r="BO21" i="11" s="1"/>
  <c r="BK21" i="11"/>
  <c r="BL20" i="11"/>
  <c r="BK20" i="11"/>
  <c r="BL19" i="11"/>
  <c r="BK19" i="11"/>
  <c r="BM19" i="11" s="1"/>
  <c r="BN19" i="11" s="1"/>
  <c r="BO19" i="11" s="1"/>
  <c r="BL18" i="11"/>
  <c r="BM18" i="11" s="1"/>
  <c r="BN18" i="11" s="1"/>
  <c r="BO18" i="11" s="1"/>
  <c r="BK18" i="11"/>
  <c r="BL17" i="11"/>
  <c r="BM17" i="11" s="1"/>
  <c r="BN17" i="11" s="1"/>
  <c r="BO17" i="11" s="1"/>
  <c r="BK17" i="11"/>
  <c r="BL16" i="11"/>
  <c r="BK16" i="11"/>
  <c r="BL15" i="11"/>
  <c r="BK15" i="11"/>
  <c r="BL14" i="11"/>
  <c r="BK14" i="11"/>
  <c r="BM14" i="11" s="1"/>
  <c r="BN14" i="11" s="1"/>
  <c r="BO14" i="11" s="1"/>
  <c r="BL13" i="11"/>
  <c r="BM13" i="11" s="1"/>
  <c r="BN13" i="11" s="1"/>
  <c r="BO13" i="11" s="1"/>
  <c r="BK13" i="11"/>
  <c r="BL12" i="11"/>
  <c r="BK12" i="11"/>
  <c r="BL11" i="11"/>
  <c r="BK11" i="11"/>
  <c r="BL10" i="11"/>
  <c r="BK10" i="11"/>
  <c r="BL9" i="11"/>
  <c r="BM9" i="11" s="1"/>
  <c r="BN9" i="11" s="1"/>
  <c r="BO9" i="11" s="1"/>
  <c r="BK9" i="11"/>
  <c r="BL8" i="11"/>
  <c r="BK8" i="11"/>
  <c r="BL7" i="11"/>
  <c r="BM7" i="11" s="1"/>
  <c r="BN7" i="11" s="1"/>
  <c r="BO7" i="11" s="1"/>
  <c r="BK7" i="11"/>
  <c r="BL6" i="11"/>
  <c r="BM6" i="11" s="1"/>
  <c r="BN6" i="11" s="1"/>
  <c r="BO6" i="11" s="1"/>
  <c r="BK6" i="11"/>
  <c r="BL5" i="11"/>
  <c r="BM5" i="11" s="1"/>
  <c r="BN5" i="11" s="1"/>
  <c r="BO5" i="11" s="1"/>
  <c r="BK5" i="11"/>
  <c r="BL4" i="11"/>
  <c r="BM4" i="11" s="1"/>
  <c r="BN4" i="11" s="1"/>
  <c r="BO4" i="11" s="1"/>
  <c r="BK4" i="11"/>
  <c r="BL3" i="11"/>
  <c r="BM3" i="11" s="1"/>
  <c r="BN3" i="11" s="1"/>
  <c r="BO3" i="11" s="1"/>
  <c r="BK3" i="11"/>
  <c r="BL2" i="11"/>
  <c r="BM2" i="11" s="1"/>
  <c r="BN2" i="11" s="1"/>
  <c r="BK2" i="11"/>
  <c r="BM55" i="11"/>
  <c r="BN55" i="11" s="1"/>
  <c r="BO55" i="11" s="1"/>
  <c r="BM47" i="11"/>
  <c r="BN47" i="11" s="1"/>
  <c r="BO47" i="11" s="1"/>
  <c r="BM42" i="11"/>
  <c r="BN42" i="11" s="1"/>
  <c r="BO42" i="11" s="1"/>
  <c r="BM41" i="11"/>
  <c r="BN41" i="11" s="1"/>
  <c r="BO41" i="11" s="1"/>
  <c r="BM27" i="11"/>
  <c r="BN27" i="11" s="1"/>
  <c r="BO27" i="11" s="1"/>
  <c r="BM26" i="11"/>
  <c r="BN26" i="11" s="1"/>
  <c r="BO26" i="11" s="1"/>
  <c r="BM23" i="11"/>
  <c r="BN23" i="11" s="1"/>
  <c r="BO23" i="11" s="1"/>
  <c r="BM15" i="11"/>
  <c r="BN15" i="11" s="1"/>
  <c r="BO15" i="11" s="1"/>
  <c r="BM11" i="11"/>
  <c r="BN11" i="11" s="1"/>
  <c r="BO11" i="11" s="1"/>
  <c r="BM10" i="11"/>
  <c r="BN10" i="11" s="1"/>
  <c r="BO10" i="11" s="1"/>
  <c r="BG57" i="11"/>
  <c r="BF57" i="11"/>
  <c r="BH57" i="11" s="1"/>
  <c r="BI57" i="11" s="1"/>
  <c r="BJ57" i="11" s="1"/>
  <c r="BG56" i="11"/>
  <c r="BH56" i="11" s="1"/>
  <c r="BI56" i="11" s="1"/>
  <c r="BJ56" i="11" s="1"/>
  <c r="BF56" i="11"/>
  <c r="BG55" i="11"/>
  <c r="BF55" i="11"/>
  <c r="BH55" i="11" s="1"/>
  <c r="BI55" i="11" s="1"/>
  <c r="BJ55" i="11" s="1"/>
  <c r="BG54" i="11"/>
  <c r="BH54" i="11" s="1"/>
  <c r="BI54" i="11" s="1"/>
  <c r="BJ54" i="11" s="1"/>
  <c r="BF54" i="11"/>
  <c r="BG53" i="11"/>
  <c r="BF53" i="11"/>
  <c r="BG52" i="11"/>
  <c r="BH52" i="11" s="1"/>
  <c r="BI52" i="11" s="1"/>
  <c r="BJ52" i="11" s="1"/>
  <c r="BF52" i="11"/>
  <c r="BG51" i="11"/>
  <c r="BF51" i="11"/>
  <c r="BH51" i="11" s="1"/>
  <c r="BI51" i="11" s="1"/>
  <c r="BJ51" i="11" s="1"/>
  <c r="BG50" i="11"/>
  <c r="BF50" i="11"/>
  <c r="BH50" i="11" s="1"/>
  <c r="BI50" i="11" s="1"/>
  <c r="BJ50" i="11" s="1"/>
  <c r="BG49" i="11"/>
  <c r="BF49" i="11"/>
  <c r="BG48" i="11"/>
  <c r="BF48" i="11"/>
  <c r="BG47" i="11"/>
  <c r="BF47" i="11"/>
  <c r="BH47" i="11" s="1"/>
  <c r="BI47" i="11" s="1"/>
  <c r="BJ47" i="11" s="1"/>
  <c r="BG46" i="11"/>
  <c r="BF46" i="11"/>
  <c r="BH46" i="11" s="1"/>
  <c r="BI46" i="11" s="1"/>
  <c r="BJ46" i="11" s="1"/>
  <c r="BG45" i="11"/>
  <c r="BF45" i="11"/>
  <c r="BG44" i="11"/>
  <c r="BH44" i="11" s="1"/>
  <c r="BI44" i="11" s="1"/>
  <c r="BJ44" i="11" s="1"/>
  <c r="BF44" i="11"/>
  <c r="BG43" i="11"/>
  <c r="BH43" i="11" s="1"/>
  <c r="BI43" i="11" s="1"/>
  <c r="BJ43" i="11" s="1"/>
  <c r="BF43" i="11"/>
  <c r="BG42" i="11"/>
  <c r="BH42" i="11" s="1"/>
  <c r="BI42" i="11" s="1"/>
  <c r="BJ42" i="11" s="1"/>
  <c r="BF42" i="11"/>
  <c r="BG41" i="11"/>
  <c r="BF41" i="11"/>
  <c r="BH41" i="11" s="1"/>
  <c r="BI41" i="11" s="1"/>
  <c r="BJ41" i="11" s="1"/>
  <c r="BG40" i="11"/>
  <c r="BH40" i="11" s="1"/>
  <c r="BI40" i="11" s="1"/>
  <c r="BJ40" i="11" s="1"/>
  <c r="BF40" i="11"/>
  <c r="BG39" i="11"/>
  <c r="BF39" i="11"/>
  <c r="BG38" i="11"/>
  <c r="BF38" i="11"/>
  <c r="BH38" i="11" s="1"/>
  <c r="BI38" i="11" s="1"/>
  <c r="BJ38" i="11" s="1"/>
  <c r="BG37" i="11"/>
  <c r="BF37" i="11"/>
  <c r="BG36" i="11"/>
  <c r="BF36" i="11"/>
  <c r="BG35" i="11"/>
  <c r="BH35" i="11" s="1"/>
  <c r="BI35" i="11" s="1"/>
  <c r="BJ35" i="11" s="1"/>
  <c r="BF35" i="11"/>
  <c r="BG34" i="11"/>
  <c r="BH34" i="11" s="1"/>
  <c r="BI34" i="11" s="1"/>
  <c r="BJ34" i="11" s="1"/>
  <c r="BF34" i="11"/>
  <c r="BG33" i="11"/>
  <c r="BF33" i="11"/>
  <c r="BG32" i="11"/>
  <c r="BF32" i="11"/>
  <c r="BG31" i="11"/>
  <c r="BF31" i="11"/>
  <c r="BG30" i="11"/>
  <c r="BF30" i="11"/>
  <c r="BG29" i="11"/>
  <c r="BF29" i="11"/>
  <c r="BG28" i="11"/>
  <c r="BF28" i="11"/>
  <c r="BG27" i="11"/>
  <c r="BH27" i="11" s="1"/>
  <c r="BI27" i="11" s="1"/>
  <c r="BJ27" i="11" s="1"/>
  <c r="BF27" i="11"/>
  <c r="BG26" i="11"/>
  <c r="BH26" i="11" s="1"/>
  <c r="BI26" i="11" s="1"/>
  <c r="BJ26" i="11" s="1"/>
  <c r="BF26" i="11"/>
  <c r="BG25" i="11"/>
  <c r="BF25" i="11"/>
  <c r="BG24" i="11"/>
  <c r="BF24" i="11"/>
  <c r="BG23" i="11"/>
  <c r="BF23" i="11"/>
  <c r="BG22" i="11"/>
  <c r="BH22" i="11" s="1"/>
  <c r="BI22" i="11" s="1"/>
  <c r="BJ22" i="11" s="1"/>
  <c r="BF22" i="11"/>
  <c r="BG21" i="11"/>
  <c r="BF21" i="11"/>
  <c r="BG20" i="11"/>
  <c r="BH20" i="11" s="1"/>
  <c r="BI20" i="11" s="1"/>
  <c r="BJ20" i="11" s="1"/>
  <c r="BF20" i="11"/>
  <c r="BG19" i="11"/>
  <c r="BF19" i="11"/>
  <c r="BH19" i="11" s="1"/>
  <c r="BI19" i="11" s="1"/>
  <c r="BJ19" i="11" s="1"/>
  <c r="BG18" i="11"/>
  <c r="BH18" i="11" s="1"/>
  <c r="BI18" i="11" s="1"/>
  <c r="BJ18" i="11" s="1"/>
  <c r="BF18" i="11"/>
  <c r="BG17" i="11"/>
  <c r="BF17" i="11"/>
  <c r="BG16" i="11"/>
  <c r="BH16" i="11" s="1"/>
  <c r="BI16" i="11" s="1"/>
  <c r="BJ16" i="11" s="1"/>
  <c r="BF16" i="11"/>
  <c r="BG15" i="11"/>
  <c r="BH15" i="11" s="1"/>
  <c r="BI15" i="11" s="1"/>
  <c r="BJ15" i="11" s="1"/>
  <c r="BF15" i="11"/>
  <c r="BG14" i="11"/>
  <c r="BH14" i="11" s="1"/>
  <c r="BI14" i="11" s="1"/>
  <c r="BJ14" i="11" s="1"/>
  <c r="BF14" i="11"/>
  <c r="BG13" i="11"/>
  <c r="BF13" i="11"/>
  <c r="BG12" i="11"/>
  <c r="BH12" i="11" s="1"/>
  <c r="BI12" i="11" s="1"/>
  <c r="BJ12" i="11" s="1"/>
  <c r="BF12" i="11"/>
  <c r="BG11" i="11"/>
  <c r="BF11" i="11"/>
  <c r="BG10" i="11"/>
  <c r="BF10" i="11"/>
  <c r="BH10" i="11" s="1"/>
  <c r="BI10" i="11" s="1"/>
  <c r="BJ10" i="11" s="1"/>
  <c r="BG9" i="11"/>
  <c r="BF9" i="11"/>
  <c r="BG8" i="11"/>
  <c r="BH8" i="11" s="1"/>
  <c r="BI8" i="11" s="1"/>
  <c r="BJ8" i="11" s="1"/>
  <c r="BF8" i="11"/>
  <c r="BG7" i="11"/>
  <c r="BH7" i="11" s="1"/>
  <c r="BI7" i="11" s="1"/>
  <c r="BJ7" i="11" s="1"/>
  <c r="BF7" i="11"/>
  <c r="BG6" i="11"/>
  <c r="BH6" i="11" s="1"/>
  <c r="BI6" i="11" s="1"/>
  <c r="BJ6" i="11" s="1"/>
  <c r="BF6" i="11"/>
  <c r="BG5" i="11"/>
  <c r="BF5" i="11"/>
  <c r="BG4" i="11"/>
  <c r="BF4" i="11"/>
  <c r="BG3" i="11"/>
  <c r="BF3" i="11"/>
  <c r="BH3" i="11" s="1"/>
  <c r="BI3" i="11" s="1"/>
  <c r="BJ3" i="11" s="1"/>
  <c r="BG2" i="11"/>
  <c r="BH2" i="11" s="1"/>
  <c r="BI2" i="11" s="1"/>
  <c r="BF2" i="11"/>
  <c r="BH53" i="11"/>
  <c r="BI53" i="11" s="1"/>
  <c r="BJ53" i="11" s="1"/>
  <c r="BH39" i="11"/>
  <c r="BI39" i="11" s="1"/>
  <c r="BJ39" i="11" s="1"/>
  <c r="BH36" i="11"/>
  <c r="BI36" i="11" s="1"/>
  <c r="BJ36" i="11" s="1"/>
  <c r="BH28" i="11"/>
  <c r="BI28" i="11" s="1"/>
  <c r="BJ28" i="11" s="1"/>
  <c r="BH25" i="11"/>
  <c r="BI25" i="11" s="1"/>
  <c r="BJ25" i="11" s="1"/>
  <c r="BH24" i="11"/>
  <c r="BI24" i="11" s="1"/>
  <c r="BJ24" i="11" s="1"/>
  <c r="BH23" i="11"/>
  <c r="BI23" i="11" s="1"/>
  <c r="BJ23" i="11" s="1"/>
  <c r="BH11" i="11"/>
  <c r="BI11" i="11" s="1"/>
  <c r="BJ11" i="11" s="1"/>
  <c r="BH9" i="11"/>
  <c r="BI9" i="11" s="1"/>
  <c r="BJ9" i="11" s="1"/>
  <c r="BH33" i="11"/>
  <c r="BI33" i="11" s="1"/>
  <c r="BJ33" i="11" s="1"/>
  <c r="BH31" i="11"/>
  <c r="BI31" i="11" s="1"/>
  <c r="BJ31" i="11" s="1"/>
  <c r="BH30" i="11"/>
  <c r="BI30" i="11" s="1"/>
  <c r="BJ30" i="11" s="1"/>
  <c r="BM57" i="11"/>
  <c r="BN57" i="11" s="1"/>
  <c r="BO57" i="11" s="1"/>
  <c r="BB57" i="11"/>
  <c r="BC57" i="11" s="1"/>
  <c r="BD57" i="11" s="1"/>
  <c r="BE57" i="11" s="1"/>
  <c r="BA57" i="11"/>
  <c r="AW57" i="11"/>
  <c r="AX57" i="11" s="1"/>
  <c r="AY57" i="11" s="1"/>
  <c r="AZ57" i="11" s="1"/>
  <c r="AV57" i="11"/>
  <c r="AS57" i="11"/>
  <c r="AT57" i="11" s="1"/>
  <c r="AU57" i="11" s="1"/>
  <c r="AR57" i="11"/>
  <c r="AQ57" i="11"/>
  <c r="AN57" i="11"/>
  <c r="AO57" i="11" s="1"/>
  <c r="AP57" i="11" s="1"/>
  <c r="AM57" i="11"/>
  <c r="AL57" i="11"/>
  <c r="AH57" i="11"/>
  <c r="AI57" i="11" s="1"/>
  <c r="AJ57" i="11" s="1"/>
  <c r="AK57" i="11" s="1"/>
  <c r="AG57" i="11"/>
  <c r="AC57" i="11"/>
  <c r="AD57" i="11" s="1"/>
  <c r="AE57" i="11" s="1"/>
  <c r="AF57" i="11" s="1"/>
  <c r="AB57" i="11"/>
  <c r="X57" i="11"/>
  <c r="Y57" i="11" s="1"/>
  <c r="Z57" i="11" s="1"/>
  <c r="AA57" i="11" s="1"/>
  <c r="W57" i="11"/>
  <c r="S57" i="11"/>
  <c r="T57" i="11" s="1"/>
  <c r="U57" i="11" s="1"/>
  <c r="V57" i="11" s="1"/>
  <c r="R57" i="11"/>
  <c r="Q57" i="11"/>
  <c r="P57" i="11"/>
  <c r="B57" i="11"/>
  <c r="A57" i="11"/>
  <c r="AT57" i="9"/>
  <c r="T57" i="10" s="1"/>
  <c r="AS57" i="9"/>
  <c r="AT56" i="9"/>
  <c r="T56" i="10" s="1"/>
  <c r="AS56" i="9"/>
  <c r="AT55" i="9"/>
  <c r="AS55" i="9"/>
  <c r="S55" i="10" s="1"/>
  <c r="AT54" i="9"/>
  <c r="T54" i="10" s="1"/>
  <c r="AS54" i="9"/>
  <c r="S54" i="10" s="1"/>
  <c r="AT53" i="9"/>
  <c r="T53" i="10" s="1"/>
  <c r="AS53" i="9"/>
  <c r="AT52" i="9"/>
  <c r="AS52" i="9"/>
  <c r="AT51" i="9"/>
  <c r="AS51" i="9"/>
  <c r="AT50" i="9"/>
  <c r="AS50" i="9"/>
  <c r="AT49" i="9"/>
  <c r="T49" i="10" s="1"/>
  <c r="AS49" i="9"/>
  <c r="AT48" i="9"/>
  <c r="AS48" i="9"/>
  <c r="AT47" i="9"/>
  <c r="AS47" i="9"/>
  <c r="S47" i="10" s="1"/>
  <c r="AT46" i="9"/>
  <c r="T46" i="10" s="1"/>
  <c r="AS46" i="9"/>
  <c r="S46" i="10" s="1"/>
  <c r="AT45" i="9"/>
  <c r="T45" i="10" s="1"/>
  <c r="AS45" i="9"/>
  <c r="AT44" i="9"/>
  <c r="AS44" i="9"/>
  <c r="AT43" i="9"/>
  <c r="AS43" i="9"/>
  <c r="AT42" i="9"/>
  <c r="AS42" i="9"/>
  <c r="S42" i="10" s="1"/>
  <c r="AT41" i="9"/>
  <c r="AS41" i="9"/>
  <c r="AT40" i="9"/>
  <c r="AS40" i="9"/>
  <c r="AT39" i="9"/>
  <c r="T39" i="10" s="1"/>
  <c r="AS39" i="9"/>
  <c r="S39" i="10" s="1"/>
  <c r="AT38" i="9"/>
  <c r="T38" i="10" s="1"/>
  <c r="AS38" i="9"/>
  <c r="S38" i="10" s="1"/>
  <c r="AT37" i="9"/>
  <c r="T37" i="10" s="1"/>
  <c r="AS37" i="9"/>
  <c r="AT36" i="9"/>
  <c r="AS36" i="9"/>
  <c r="AT35" i="9"/>
  <c r="AS35" i="9"/>
  <c r="AT34" i="9"/>
  <c r="T34" i="10" s="1"/>
  <c r="AS34" i="9"/>
  <c r="S34" i="10" s="1"/>
  <c r="AT33" i="9"/>
  <c r="T33" i="10" s="1"/>
  <c r="AS33" i="9"/>
  <c r="AT32" i="9"/>
  <c r="AS32" i="9"/>
  <c r="AT31" i="9"/>
  <c r="AS31" i="9"/>
  <c r="S31" i="10" s="1"/>
  <c r="AT30" i="9"/>
  <c r="T30" i="10" s="1"/>
  <c r="AS30" i="9"/>
  <c r="S30" i="10" s="1"/>
  <c r="AT29" i="9"/>
  <c r="T29" i="10" s="1"/>
  <c r="AS29" i="9"/>
  <c r="S29" i="10" s="1"/>
  <c r="AT28" i="9"/>
  <c r="AS28" i="9"/>
  <c r="AT27" i="9"/>
  <c r="AS27" i="9"/>
  <c r="AT26" i="9"/>
  <c r="AS26" i="9"/>
  <c r="S26" i="10" s="1"/>
  <c r="AT25" i="9"/>
  <c r="T25" i="10" s="1"/>
  <c r="AS25" i="9"/>
  <c r="AT24" i="9"/>
  <c r="AS24" i="9"/>
  <c r="AT23" i="9"/>
  <c r="AS23" i="9"/>
  <c r="AT22" i="9"/>
  <c r="T22" i="10" s="1"/>
  <c r="AS22" i="9"/>
  <c r="S22" i="10" s="1"/>
  <c r="AT21" i="9"/>
  <c r="T21" i="10" s="1"/>
  <c r="AS21" i="9"/>
  <c r="AT20" i="9"/>
  <c r="AS20" i="9"/>
  <c r="AT19" i="9"/>
  <c r="AS19" i="9"/>
  <c r="AT18" i="9"/>
  <c r="T18" i="10" s="1"/>
  <c r="AS18" i="9"/>
  <c r="S18" i="10" s="1"/>
  <c r="AT17" i="9"/>
  <c r="T17" i="10" s="1"/>
  <c r="AS17" i="9"/>
  <c r="AT16" i="9"/>
  <c r="T16" i="10" s="1"/>
  <c r="AS16" i="9"/>
  <c r="AT15" i="9"/>
  <c r="AS15" i="9"/>
  <c r="AT14" i="9"/>
  <c r="T14" i="10" s="1"/>
  <c r="AS14" i="9"/>
  <c r="S14" i="10" s="1"/>
  <c r="AT13" i="9"/>
  <c r="T13" i="10" s="1"/>
  <c r="AS13" i="9"/>
  <c r="AT12" i="9"/>
  <c r="AS12" i="9"/>
  <c r="AT11" i="9"/>
  <c r="AS11" i="9"/>
  <c r="AT10" i="9"/>
  <c r="AS10" i="9"/>
  <c r="AT9" i="9"/>
  <c r="T9" i="10" s="1"/>
  <c r="AS9" i="9"/>
  <c r="AT8" i="9"/>
  <c r="AS8" i="9"/>
  <c r="AT7" i="9"/>
  <c r="AS7" i="9"/>
  <c r="AT6" i="9"/>
  <c r="AS6" i="9"/>
  <c r="AT5" i="9"/>
  <c r="T5" i="10" s="1"/>
  <c r="AS5" i="9"/>
  <c r="AT4" i="9"/>
  <c r="AS4" i="9"/>
  <c r="AT3" i="9"/>
  <c r="AS3" i="9"/>
  <c r="AT2" i="9"/>
  <c r="AS2" i="9"/>
  <c r="S2" i="10" s="1"/>
  <c r="AT57" i="1"/>
  <c r="AS57" i="1"/>
  <c r="AT56" i="1"/>
  <c r="AS56" i="1"/>
  <c r="AT55" i="1"/>
  <c r="AS55" i="1"/>
  <c r="Q55" i="10" s="1"/>
  <c r="AT54" i="1"/>
  <c r="R54" i="10" s="1"/>
  <c r="AS54" i="1"/>
  <c r="AT53" i="1"/>
  <c r="R53" i="10" s="1"/>
  <c r="AS53" i="1"/>
  <c r="AT52" i="1"/>
  <c r="AS52" i="1"/>
  <c r="AT51" i="1"/>
  <c r="R51" i="10" s="1"/>
  <c r="AS51" i="1"/>
  <c r="Q51" i="10" s="1"/>
  <c r="AT50" i="1"/>
  <c r="R50" i="10" s="1"/>
  <c r="AS50" i="1"/>
  <c r="AT49" i="1"/>
  <c r="R49" i="10" s="1"/>
  <c r="AS49" i="1"/>
  <c r="AT48" i="1"/>
  <c r="R48" i="10" s="1"/>
  <c r="AS48" i="1"/>
  <c r="AT47" i="1"/>
  <c r="AS47" i="1"/>
  <c r="AT46" i="1"/>
  <c r="R46" i="10" s="1"/>
  <c r="AS46" i="1"/>
  <c r="AT45" i="1"/>
  <c r="AS45" i="1"/>
  <c r="AT44" i="1"/>
  <c r="R44" i="10" s="1"/>
  <c r="AS44" i="1"/>
  <c r="AT43" i="1"/>
  <c r="R43" i="10" s="1"/>
  <c r="AS43" i="1"/>
  <c r="Q43" i="10" s="1"/>
  <c r="AT42" i="1"/>
  <c r="AS42" i="1"/>
  <c r="AT41" i="1"/>
  <c r="AS41" i="1"/>
  <c r="AT40" i="1"/>
  <c r="AS40" i="1"/>
  <c r="AT39" i="1"/>
  <c r="R39" i="10" s="1"/>
  <c r="AS39" i="1"/>
  <c r="Q39" i="10" s="1"/>
  <c r="AT38" i="1"/>
  <c r="R38" i="10" s="1"/>
  <c r="AS38" i="1"/>
  <c r="AT37" i="1"/>
  <c r="AS37" i="1"/>
  <c r="AT36" i="1"/>
  <c r="R36" i="10" s="1"/>
  <c r="AS36" i="1"/>
  <c r="AT35" i="1"/>
  <c r="AS35" i="1"/>
  <c r="Q35" i="10" s="1"/>
  <c r="AT34" i="1"/>
  <c r="R34" i="10" s="1"/>
  <c r="AS34" i="1"/>
  <c r="AT33" i="1"/>
  <c r="AS33" i="1"/>
  <c r="AT32" i="1"/>
  <c r="AS32" i="1"/>
  <c r="AT31" i="1"/>
  <c r="AS31" i="1"/>
  <c r="AT30" i="1"/>
  <c r="AS30" i="1"/>
  <c r="AT29" i="1"/>
  <c r="AS29" i="1"/>
  <c r="AT28" i="1"/>
  <c r="AS28" i="1"/>
  <c r="AT27" i="1"/>
  <c r="AS27" i="1"/>
  <c r="Q27" i="10" s="1"/>
  <c r="AT26" i="1"/>
  <c r="R26" i="10" s="1"/>
  <c r="AS26" i="1"/>
  <c r="AT25" i="1"/>
  <c r="R25" i="10" s="1"/>
  <c r="AS25" i="1"/>
  <c r="AT24" i="1"/>
  <c r="R24" i="10" s="1"/>
  <c r="AS24" i="1"/>
  <c r="AT23" i="1"/>
  <c r="AS23" i="1"/>
  <c r="Q23" i="10" s="1"/>
  <c r="AT22" i="1"/>
  <c r="AS22" i="1"/>
  <c r="AT21" i="1"/>
  <c r="AS21" i="1"/>
  <c r="AT20" i="1"/>
  <c r="R20" i="10" s="1"/>
  <c r="AS20" i="1"/>
  <c r="AT19" i="1"/>
  <c r="R19" i="10" s="1"/>
  <c r="AS19" i="1"/>
  <c r="Q19" i="10" s="1"/>
  <c r="AT18" i="1"/>
  <c r="R18" i="10" s="1"/>
  <c r="AS18" i="1"/>
  <c r="AT17" i="1"/>
  <c r="R17" i="10" s="1"/>
  <c r="AS17" i="1"/>
  <c r="AT16" i="1"/>
  <c r="R16" i="10" s="1"/>
  <c r="AS16" i="1"/>
  <c r="AT15" i="1"/>
  <c r="AS15" i="1"/>
  <c r="AT14" i="1"/>
  <c r="R14" i="10" s="1"/>
  <c r="AS14" i="1"/>
  <c r="AT13" i="1"/>
  <c r="R13" i="10" s="1"/>
  <c r="AS13" i="1"/>
  <c r="AT12" i="1"/>
  <c r="R12" i="10" s="1"/>
  <c r="AS12" i="1"/>
  <c r="AT11" i="1"/>
  <c r="AS11" i="1"/>
  <c r="Q11" i="10" s="1"/>
  <c r="AT10" i="1"/>
  <c r="R10" i="10" s="1"/>
  <c r="AS10" i="1"/>
  <c r="AT9" i="1"/>
  <c r="R9" i="10" s="1"/>
  <c r="AS9" i="1"/>
  <c r="AT8" i="1"/>
  <c r="AS8" i="1"/>
  <c r="AT7" i="1"/>
  <c r="AS7" i="1"/>
  <c r="Q7" i="10" s="1"/>
  <c r="AT6" i="1"/>
  <c r="R6" i="10" s="1"/>
  <c r="AS6" i="1"/>
  <c r="AT5" i="1"/>
  <c r="AS5" i="1"/>
  <c r="AT4" i="1"/>
  <c r="R4" i="10" s="1"/>
  <c r="AS4" i="1"/>
  <c r="AT3" i="1"/>
  <c r="AS3" i="1"/>
  <c r="AT2" i="1"/>
  <c r="R2" i="10" s="1"/>
  <c r="AS2" i="1"/>
  <c r="AT57" i="2"/>
  <c r="AS57" i="2"/>
  <c r="AT56" i="2"/>
  <c r="P56" i="10" s="1"/>
  <c r="AS56" i="2"/>
  <c r="AT55" i="2"/>
  <c r="AS55" i="2"/>
  <c r="AT54" i="2"/>
  <c r="P54" i="10" s="1"/>
  <c r="AS54" i="2"/>
  <c r="AT53" i="2"/>
  <c r="AS53" i="2"/>
  <c r="AT52" i="2"/>
  <c r="AS52" i="2"/>
  <c r="AT51" i="2"/>
  <c r="AS51" i="2"/>
  <c r="AT50" i="2"/>
  <c r="P50" i="10" s="1"/>
  <c r="AS50" i="2"/>
  <c r="AT49" i="2"/>
  <c r="AS49" i="2"/>
  <c r="AT48" i="2"/>
  <c r="AS48" i="2"/>
  <c r="AT47" i="2"/>
  <c r="P47" i="10" s="1"/>
  <c r="AS47" i="2"/>
  <c r="O47" i="10" s="1"/>
  <c r="AT46" i="2"/>
  <c r="AS46" i="2"/>
  <c r="AT45" i="2"/>
  <c r="AS45" i="2"/>
  <c r="AT44" i="2"/>
  <c r="AS44" i="2"/>
  <c r="AT43" i="2"/>
  <c r="P43" i="10" s="1"/>
  <c r="AS43" i="2"/>
  <c r="O43" i="10" s="1"/>
  <c r="AT42" i="2"/>
  <c r="P42" i="10" s="1"/>
  <c r="AS42" i="2"/>
  <c r="AT41" i="2"/>
  <c r="AS41" i="2"/>
  <c r="AT40" i="2"/>
  <c r="AS40" i="2"/>
  <c r="AT39" i="2"/>
  <c r="P39" i="10" s="1"/>
  <c r="AS39" i="2"/>
  <c r="O39" i="10" s="1"/>
  <c r="AT38" i="2"/>
  <c r="P38" i="10" s="1"/>
  <c r="AS38" i="2"/>
  <c r="AT37" i="2"/>
  <c r="AS37" i="2"/>
  <c r="AT36" i="2"/>
  <c r="AS36" i="2"/>
  <c r="AT35" i="2"/>
  <c r="P35" i="10" s="1"/>
  <c r="AS35" i="2"/>
  <c r="O35" i="10" s="1"/>
  <c r="AT34" i="2"/>
  <c r="AS34" i="2"/>
  <c r="AT33" i="2"/>
  <c r="AS33" i="2"/>
  <c r="AT32" i="2"/>
  <c r="AS32" i="2"/>
  <c r="AT31" i="2"/>
  <c r="P31" i="10" s="1"/>
  <c r="AS31" i="2"/>
  <c r="O31" i="10" s="1"/>
  <c r="AT30" i="2"/>
  <c r="P30" i="10" s="1"/>
  <c r="AS30" i="2"/>
  <c r="AT29" i="2"/>
  <c r="AS29" i="2"/>
  <c r="AT28" i="2"/>
  <c r="AS28" i="2"/>
  <c r="AT27" i="2"/>
  <c r="AS27" i="2"/>
  <c r="AT26" i="2"/>
  <c r="P26" i="10" s="1"/>
  <c r="AS26" i="2"/>
  <c r="AT25" i="2"/>
  <c r="AS25" i="2"/>
  <c r="AT24" i="2"/>
  <c r="AS24" i="2"/>
  <c r="AT23" i="2"/>
  <c r="P23" i="10" s="1"/>
  <c r="AS23" i="2"/>
  <c r="O23" i="10" s="1"/>
  <c r="AT22" i="2"/>
  <c r="P22" i="10" s="1"/>
  <c r="AS22" i="2"/>
  <c r="AT21" i="2"/>
  <c r="AS21" i="2"/>
  <c r="AT20" i="2"/>
  <c r="P20" i="10" s="1"/>
  <c r="AS20" i="2"/>
  <c r="AT19" i="2"/>
  <c r="P19" i="10" s="1"/>
  <c r="AS19" i="2"/>
  <c r="O19" i="10" s="1"/>
  <c r="AT18" i="2"/>
  <c r="P18" i="10" s="1"/>
  <c r="AS18" i="2"/>
  <c r="AT17" i="2"/>
  <c r="AS17" i="2"/>
  <c r="AT16" i="2"/>
  <c r="P16" i="10" s="1"/>
  <c r="AS16" i="2"/>
  <c r="AT15" i="2"/>
  <c r="P15" i="10" s="1"/>
  <c r="AS15" i="2"/>
  <c r="O15" i="10" s="1"/>
  <c r="AT14" i="2"/>
  <c r="P14" i="10" s="1"/>
  <c r="AS14" i="2"/>
  <c r="AT13" i="2"/>
  <c r="AS13" i="2"/>
  <c r="AT12" i="2"/>
  <c r="P12" i="10" s="1"/>
  <c r="AS12" i="2"/>
  <c r="AT11" i="2"/>
  <c r="AS11" i="2"/>
  <c r="AT10" i="2"/>
  <c r="P10" i="10" s="1"/>
  <c r="AS10" i="2"/>
  <c r="AT9" i="2"/>
  <c r="AS9" i="2"/>
  <c r="AT8" i="2"/>
  <c r="AS8" i="2"/>
  <c r="AT7" i="2"/>
  <c r="AS7" i="2"/>
  <c r="O7" i="10" s="1"/>
  <c r="AT6" i="2"/>
  <c r="P6" i="10" s="1"/>
  <c r="AS6" i="2"/>
  <c r="AT5" i="2"/>
  <c r="AS5" i="2"/>
  <c r="AT4" i="2"/>
  <c r="P4" i="10" s="1"/>
  <c r="AS4" i="2"/>
  <c r="AT3" i="2"/>
  <c r="P3" i="10" s="1"/>
  <c r="AS3" i="2"/>
  <c r="O3" i="10" s="1"/>
  <c r="AT2" i="2"/>
  <c r="P2" i="10" s="1"/>
  <c r="AS2" i="2"/>
  <c r="AT57" i="3"/>
  <c r="N57" i="10" s="1"/>
  <c r="AS57" i="3"/>
  <c r="AT56" i="3"/>
  <c r="AS56" i="3"/>
  <c r="AT55" i="3"/>
  <c r="AS55" i="3"/>
  <c r="M55" i="10" s="1"/>
  <c r="AT54" i="3"/>
  <c r="N54" i="10" s="1"/>
  <c r="AS54" i="3"/>
  <c r="M54" i="10" s="1"/>
  <c r="AT53" i="3"/>
  <c r="AS53" i="3"/>
  <c r="AT52" i="3"/>
  <c r="AS52" i="3"/>
  <c r="AT51" i="3"/>
  <c r="N51" i="10" s="1"/>
  <c r="AS51" i="3"/>
  <c r="M51" i="10" s="1"/>
  <c r="AT50" i="3"/>
  <c r="N50" i="10" s="1"/>
  <c r="AS50" i="3"/>
  <c r="M50" i="10" s="1"/>
  <c r="AT49" i="3"/>
  <c r="N49" i="10" s="1"/>
  <c r="AS49" i="3"/>
  <c r="AT48" i="3"/>
  <c r="AS48" i="3"/>
  <c r="M48" i="10" s="1"/>
  <c r="AT47" i="3"/>
  <c r="AS47" i="3"/>
  <c r="AT46" i="3"/>
  <c r="N46" i="10" s="1"/>
  <c r="AS46" i="3"/>
  <c r="M46" i="10" s="1"/>
  <c r="AT45" i="3"/>
  <c r="N45" i="10" s="1"/>
  <c r="AS45" i="3"/>
  <c r="AT44" i="3"/>
  <c r="N44" i="10" s="1"/>
  <c r="AS44" i="3"/>
  <c r="AT43" i="3"/>
  <c r="AS43" i="3"/>
  <c r="M43" i="10" s="1"/>
  <c r="AT42" i="3"/>
  <c r="N42" i="10" s="1"/>
  <c r="AS42" i="3"/>
  <c r="M42" i="10" s="1"/>
  <c r="AT41" i="3"/>
  <c r="N41" i="10" s="1"/>
  <c r="AS41" i="3"/>
  <c r="AT40" i="3"/>
  <c r="AS40" i="3"/>
  <c r="AT39" i="3"/>
  <c r="AS39" i="3"/>
  <c r="AT38" i="3"/>
  <c r="N38" i="10" s="1"/>
  <c r="AS38" i="3"/>
  <c r="M38" i="10" s="1"/>
  <c r="AT37" i="3"/>
  <c r="AS37" i="3"/>
  <c r="AT36" i="3"/>
  <c r="AS36" i="3"/>
  <c r="AT35" i="3"/>
  <c r="N35" i="10" s="1"/>
  <c r="AS35" i="3"/>
  <c r="M35" i="10" s="1"/>
  <c r="AT34" i="3"/>
  <c r="AS34" i="3"/>
  <c r="AT33" i="3"/>
  <c r="N33" i="10" s="1"/>
  <c r="AS33" i="3"/>
  <c r="AT32" i="3"/>
  <c r="AS32" i="3"/>
  <c r="AT31" i="3"/>
  <c r="AS31" i="3"/>
  <c r="AT30" i="3"/>
  <c r="N30" i="10" s="1"/>
  <c r="AS30" i="3"/>
  <c r="M30" i="10" s="1"/>
  <c r="AT29" i="3"/>
  <c r="N29" i="10" s="1"/>
  <c r="AS29" i="3"/>
  <c r="AT28" i="3"/>
  <c r="AS28" i="3"/>
  <c r="AT27" i="3"/>
  <c r="AS27" i="3"/>
  <c r="M27" i="10" s="1"/>
  <c r="AT26" i="3"/>
  <c r="N26" i="10" s="1"/>
  <c r="AS26" i="3"/>
  <c r="M26" i="10" s="1"/>
  <c r="AT25" i="3"/>
  <c r="AS25" i="3"/>
  <c r="AT24" i="3"/>
  <c r="AS24" i="3"/>
  <c r="AT23" i="3"/>
  <c r="AS23" i="3"/>
  <c r="M23" i="10" s="1"/>
  <c r="AT22" i="3"/>
  <c r="N22" i="10" s="1"/>
  <c r="AS22" i="3"/>
  <c r="M22" i="10" s="1"/>
  <c r="AT21" i="3"/>
  <c r="AS21" i="3"/>
  <c r="AT20" i="3"/>
  <c r="AS20" i="3"/>
  <c r="AT19" i="3"/>
  <c r="N19" i="10" s="1"/>
  <c r="AS19" i="3"/>
  <c r="M19" i="10" s="1"/>
  <c r="AT18" i="3"/>
  <c r="AS18" i="3"/>
  <c r="AT17" i="3"/>
  <c r="AS17" i="3"/>
  <c r="AT16" i="3"/>
  <c r="AS16" i="3"/>
  <c r="AT15" i="3"/>
  <c r="N15" i="10" s="1"/>
  <c r="AS15" i="3"/>
  <c r="M15" i="10" s="1"/>
  <c r="AT14" i="3"/>
  <c r="AS14" i="3"/>
  <c r="AT13" i="3"/>
  <c r="AS13" i="3"/>
  <c r="AT12" i="3"/>
  <c r="AS12" i="3"/>
  <c r="AT11" i="3"/>
  <c r="N11" i="10" s="1"/>
  <c r="AS11" i="3"/>
  <c r="M11" i="10" s="1"/>
  <c r="AT10" i="3"/>
  <c r="N10" i="10" s="1"/>
  <c r="AS10" i="3"/>
  <c r="M10" i="10" s="1"/>
  <c r="AT9" i="3"/>
  <c r="N9" i="10" s="1"/>
  <c r="AS9" i="3"/>
  <c r="AT8" i="3"/>
  <c r="AS8" i="3"/>
  <c r="M8" i="10" s="1"/>
  <c r="AT7" i="3"/>
  <c r="AS7" i="3"/>
  <c r="AT6" i="3"/>
  <c r="N6" i="10" s="1"/>
  <c r="AS6" i="3"/>
  <c r="M6" i="10" s="1"/>
  <c r="AT5" i="3"/>
  <c r="N5" i="10" s="1"/>
  <c r="AS5" i="3"/>
  <c r="AT4" i="3"/>
  <c r="AS4" i="3"/>
  <c r="M4" i="10" s="1"/>
  <c r="AT3" i="3"/>
  <c r="AS3" i="3"/>
  <c r="AT2" i="3"/>
  <c r="N2" i="10" s="1"/>
  <c r="AS2" i="3"/>
  <c r="M2" i="10" s="1"/>
  <c r="AT57" i="4"/>
  <c r="AS57" i="4"/>
  <c r="K57" i="10" s="1"/>
  <c r="AT56" i="4"/>
  <c r="AS56" i="4"/>
  <c r="AT55" i="4"/>
  <c r="L55" i="10" s="1"/>
  <c r="AS55" i="4"/>
  <c r="K55" i="10" s="1"/>
  <c r="AT54" i="4"/>
  <c r="L54" i="10" s="1"/>
  <c r="AS54" i="4"/>
  <c r="AT53" i="4"/>
  <c r="AS53" i="4"/>
  <c r="AT52" i="4"/>
  <c r="AS52" i="4"/>
  <c r="AT51" i="4"/>
  <c r="L51" i="10" s="1"/>
  <c r="AS51" i="4"/>
  <c r="K51" i="10" s="1"/>
  <c r="AT50" i="4"/>
  <c r="L50" i="10" s="1"/>
  <c r="AS50" i="4"/>
  <c r="AT49" i="4"/>
  <c r="AS49" i="4"/>
  <c r="AT48" i="4"/>
  <c r="AS48" i="4"/>
  <c r="AT47" i="4"/>
  <c r="AS47" i="4"/>
  <c r="K47" i="10" s="1"/>
  <c r="AT46" i="4"/>
  <c r="L46" i="10" s="1"/>
  <c r="AS46" i="4"/>
  <c r="AT45" i="4"/>
  <c r="AS45" i="4"/>
  <c r="K45" i="10" s="1"/>
  <c r="AT44" i="4"/>
  <c r="AS44" i="4"/>
  <c r="AT43" i="4"/>
  <c r="AS43" i="4"/>
  <c r="AT42" i="4"/>
  <c r="L42" i="10" s="1"/>
  <c r="AS42" i="4"/>
  <c r="AT41" i="4"/>
  <c r="AS41" i="4"/>
  <c r="AT40" i="4"/>
  <c r="AS40" i="4"/>
  <c r="AT39" i="4"/>
  <c r="AS39" i="4"/>
  <c r="AT38" i="4"/>
  <c r="L38" i="10" s="1"/>
  <c r="AS38" i="4"/>
  <c r="AT37" i="4"/>
  <c r="AS37" i="4"/>
  <c r="AT36" i="4"/>
  <c r="AS36" i="4"/>
  <c r="AT35" i="4"/>
  <c r="L35" i="10" s="1"/>
  <c r="AS35" i="4"/>
  <c r="K35" i="10" s="1"/>
  <c r="AT34" i="4"/>
  <c r="AS34" i="4"/>
  <c r="AT33" i="4"/>
  <c r="AS33" i="4"/>
  <c r="K33" i="10" s="1"/>
  <c r="AT32" i="4"/>
  <c r="AS32" i="4"/>
  <c r="AT31" i="4"/>
  <c r="AS31" i="4"/>
  <c r="AT30" i="4"/>
  <c r="L30" i="10" s="1"/>
  <c r="AS30" i="4"/>
  <c r="AT29" i="4"/>
  <c r="AS29" i="4"/>
  <c r="AT28" i="4"/>
  <c r="AS28" i="4"/>
  <c r="AT27" i="4"/>
  <c r="L27" i="10" s="1"/>
  <c r="AS27" i="4"/>
  <c r="K27" i="10" s="1"/>
  <c r="AT26" i="4"/>
  <c r="L26" i="10" s="1"/>
  <c r="AS26" i="4"/>
  <c r="AT25" i="4"/>
  <c r="AS25" i="4"/>
  <c r="K25" i="10" s="1"/>
  <c r="AT24" i="4"/>
  <c r="AS24" i="4"/>
  <c r="AT23" i="4"/>
  <c r="AS23" i="4"/>
  <c r="K23" i="10" s="1"/>
  <c r="AT22" i="4"/>
  <c r="L22" i="10" s="1"/>
  <c r="AS22" i="4"/>
  <c r="AT21" i="4"/>
  <c r="AS21" i="4"/>
  <c r="AT20" i="4"/>
  <c r="AS20" i="4"/>
  <c r="AT19" i="4"/>
  <c r="L19" i="10" s="1"/>
  <c r="AS19" i="4"/>
  <c r="K19" i="10" s="1"/>
  <c r="AT18" i="4"/>
  <c r="L18" i="10" s="1"/>
  <c r="AS18" i="4"/>
  <c r="AT17" i="4"/>
  <c r="AS17" i="4"/>
  <c r="K17" i="10" s="1"/>
  <c r="AT16" i="4"/>
  <c r="AS16" i="4"/>
  <c r="AT15" i="4"/>
  <c r="L15" i="10" s="1"/>
  <c r="AS15" i="4"/>
  <c r="K15" i="10" s="1"/>
  <c r="AT14" i="4"/>
  <c r="L14" i="10" s="1"/>
  <c r="AS14" i="4"/>
  <c r="AT13" i="4"/>
  <c r="AS13" i="4"/>
  <c r="K13" i="10" s="1"/>
  <c r="AT12" i="4"/>
  <c r="AS12" i="4"/>
  <c r="AT11" i="4"/>
  <c r="L11" i="10" s="1"/>
  <c r="AS11" i="4"/>
  <c r="K11" i="10" s="1"/>
  <c r="AT10" i="4"/>
  <c r="L10" i="10" s="1"/>
  <c r="AS10" i="4"/>
  <c r="AT9" i="4"/>
  <c r="AS9" i="4"/>
  <c r="AT8" i="4"/>
  <c r="AS8" i="4"/>
  <c r="AT7" i="4"/>
  <c r="AS7" i="4"/>
  <c r="K7" i="10" s="1"/>
  <c r="AT6" i="4"/>
  <c r="L6" i="10" s="1"/>
  <c r="AS6" i="4"/>
  <c r="AT5" i="4"/>
  <c r="AS5" i="4"/>
  <c r="K5" i="10" s="1"/>
  <c r="AT4" i="4"/>
  <c r="AS4" i="4"/>
  <c r="AT3" i="4"/>
  <c r="AS3" i="4"/>
  <c r="AT2" i="4"/>
  <c r="L2" i="10" s="1"/>
  <c r="AS2" i="4"/>
  <c r="AT57" i="5"/>
  <c r="AS57" i="5"/>
  <c r="AT56" i="5"/>
  <c r="AS56" i="5"/>
  <c r="AT55" i="5"/>
  <c r="AS55" i="5"/>
  <c r="AT54" i="5"/>
  <c r="J54" i="10" s="1"/>
  <c r="AS54" i="5"/>
  <c r="I54" i="10" s="1"/>
  <c r="AT53" i="5"/>
  <c r="AS53" i="5"/>
  <c r="AT52" i="5"/>
  <c r="AS52" i="5"/>
  <c r="AT51" i="5"/>
  <c r="AS51" i="5"/>
  <c r="AT50" i="5"/>
  <c r="J50" i="10" s="1"/>
  <c r="AS50" i="5"/>
  <c r="I50" i="10" s="1"/>
  <c r="AT49" i="5"/>
  <c r="J49" i="10" s="1"/>
  <c r="AS49" i="5"/>
  <c r="AT48" i="5"/>
  <c r="J48" i="10" s="1"/>
  <c r="AS48" i="5"/>
  <c r="AT47" i="5"/>
  <c r="AS47" i="5"/>
  <c r="AT46" i="5"/>
  <c r="J46" i="10" s="1"/>
  <c r="AS46" i="5"/>
  <c r="I46" i="10" s="1"/>
  <c r="AT45" i="5"/>
  <c r="AS45" i="5"/>
  <c r="AT44" i="5"/>
  <c r="AS44" i="5"/>
  <c r="AT43" i="5"/>
  <c r="AS43" i="5"/>
  <c r="AT42" i="5"/>
  <c r="AS42" i="5"/>
  <c r="AT41" i="5"/>
  <c r="AS41" i="5"/>
  <c r="AT40" i="5"/>
  <c r="J40" i="10" s="1"/>
  <c r="AS40" i="5"/>
  <c r="AT39" i="5"/>
  <c r="AS39" i="5"/>
  <c r="I39" i="10" s="1"/>
  <c r="AT38" i="5"/>
  <c r="J38" i="10" s="1"/>
  <c r="AS38" i="5"/>
  <c r="I38" i="10" s="1"/>
  <c r="AT37" i="5"/>
  <c r="J37" i="10" s="1"/>
  <c r="AS37" i="5"/>
  <c r="AT36" i="5"/>
  <c r="J36" i="10" s="1"/>
  <c r="AS36" i="5"/>
  <c r="AT35" i="5"/>
  <c r="AS35" i="5"/>
  <c r="I35" i="10" s="1"/>
  <c r="AT34" i="5"/>
  <c r="AS34" i="5"/>
  <c r="I34" i="10" s="1"/>
  <c r="AT33" i="5"/>
  <c r="J33" i="10" s="1"/>
  <c r="AS33" i="5"/>
  <c r="AT32" i="5"/>
  <c r="AS32" i="5"/>
  <c r="AT31" i="5"/>
  <c r="J31" i="10" s="1"/>
  <c r="AS31" i="5"/>
  <c r="I31" i="10" s="1"/>
  <c r="AT30" i="5"/>
  <c r="AS30" i="5"/>
  <c r="AT29" i="5"/>
  <c r="AS29" i="5"/>
  <c r="AT28" i="5"/>
  <c r="J28" i="10" s="1"/>
  <c r="AS28" i="5"/>
  <c r="AT27" i="5"/>
  <c r="J27" i="10" s="1"/>
  <c r="AS27" i="5"/>
  <c r="I27" i="10" s="1"/>
  <c r="AT26" i="5"/>
  <c r="J26" i="10" s="1"/>
  <c r="AS26" i="5"/>
  <c r="I26" i="10" s="1"/>
  <c r="AT25" i="5"/>
  <c r="AS25" i="5"/>
  <c r="AT24" i="5"/>
  <c r="J24" i="10" s="1"/>
  <c r="AS24" i="5"/>
  <c r="AT23" i="5"/>
  <c r="J23" i="10" s="1"/>
  <c r="AS23" i="5"/>
  <c r="I23" i="10" s="1"/>
  <c r="AT22" i="5"/>
  <c r="AS22" i="5"/>
  <c r="I22" i="10" s="1"/>
  <c r="AT21" i="5"/>
  <c r="J21" i="10" s="1"/>
  <c r="AS21" i="5"/>
  <c r="AT20" i="5"/>
  <c r="AS20" i="5"/>
  <c r="AT19" i="5"/>
  <c r="J19" i="10" s="1"/>
  <c r="AS19" i="5"/>
  <c r="I19" i="10" s="1"/>
  <c r="AT18" i="5"/>
  <c r="J18" i="10" s="1"/>
  <c r="AS18" i="5"/>
  <c r="I18" i="10" s="1"/>
  <c r="AT17" i="5"/>
  <c r="AS17" i="5"/>
  <c r="AT16" i="5"/>
  <c r="AS16" i="5"/>
  <c r="AT15" i="5"/>
  <c r="AS15" i="5"/>
  <c r="I15" i="10" s="1"/>
  <c r="AT14" i="5"/>
  <c r="J14" i="10" s="1"/>
  <c r="AS14" i="5"/>
  <c r="I14" i="10" s="1"/>
  <c r="AT13" i="5"/>
  <c r="AS13" i="5"/>
  <c r="AT12" i="5"/>
  <c r="J12" i="10" s="1"/>
  <c r="AS12" i="5"/>
  <c r="AT11" i="5"/>
  <c r="AS11" i="5"/>
  <c r="I11" i="10" s="1"/>
  <c r="AT10" i="5"/>
  <c r="J10" i="10" s="1"/>
  <c r="AS10" i="5"/>
  <c r="I10" i="10" s="1"/>
  <c r="AT9" i="5"/>
  <c r="AS9" i="5"/>
  <c r="AT8" i="5"/>
  <c r="AS8" i="5"/>
  <c r="AT7" i="5"/>
  <c r="J7" i="10" s="1"/>
  <c r="AS7" i="5"/>
  <c r="I7" i="10" s="1"/>
  <c r="AT6" i="5"/>
  <c r="J6" i="10" s="1"/>
  <c r="AS6" i="5"/>
  <c r="I6" i="10" s="1"/>
  <c r="AT5" i="5"/>
  <c r="AS5" i="5"/>
  <c r="AT4" i="5"/>
  <c r="AS4" i="5"/>
  <c r="AT3" i="5"/>
  <c r="J3" i="10" s="1"/>
  <c r="AS3" i="5"/>
  <c r="I3" i="10" s="1"/>
  <c r="AT2" i="5"/>
  <c r="J2" i="10" s="1"/>
  <c r="AS2" i="5"/>
  <c r="I2" i="10" s="1"/>
  <c r="AT57" i="6"/>
  <c r="AS57" i="6"/>
  <c r="AT56" i="6"/>
  <c r="H56" i="10" s="1"/>
  <c r="AS56" i="6"/>
  <c r="AT55" i="6"/>
  <c r="H55" i="10" s="1"/>
  <c r="AS55" i="6"/>
  <c r="G55" i="10" s="1"/>
  <c r="AT54" i="6"/>
  <c r="H54" i="10" s="1"/>
  <c r="AS54" i="6"/>
  <c r="G54" i="10" s="1"/>
  <c r="AT53" i="6"/>
  <c r="AS53" i="6"/>
  <c r="AT52" i="6"/>
  <c r="AS52" i="6"/>
  <c r="AT51" i="6"/>
  <c r="AS51" i="6"/>
  <c r="AT50" i="6"/>
  <c r="H50" i="10" s="1"/>
  <c r="AS50" i="6"/>
  <c r="G50" i="10" s="1"/>
  <c r="AT49" i="6"/>
  <c r="AS49" i="6"/>
  <c r="AT48" i="6"/>
  <c r="H48" i="10" s="1"/>
  <c r="AS48" i="6"/>
  <c r="AT47" i="6"/>
  <c r="H47" i="10" s="1"/>
  <c r="AS47" i="6"/>
  <c r="G47" i="10" s="1"/>
  <c r="AT46" i="6"/>
  <c r="H46" i="10" s="1"/>
  <c r="AS46" i="6"/>
  <c r="G46" i="10" s="1"/>
  <c r="AT45" i="6"/>
  <c r="AS45" i="6"/>
  <c r="AT44" i="6"/>
  <c r="AS44" i="6"/>
  <c r="AT43" i="6"/>
  <c r="AS43" i="6"/>
  <c r="AT42" i="6"/>
  <c r="H42" i="10" s="1"/>
  <c r="AS42" i="6"/>
  <c r="G42" i="10" s="1"/>
  <c r="AT41" i="6"/>
  <c r="AS41" i="6"/>
  <c r="AT40" i="6"/>
  <c r="H40" i="10" s="1"/>
  <c r="AS40" i="6"/>
  <c r="AT39" i="6"/>
  <c r="H39" i="10" s="1"/>
  <c r="AS39" i="6"/>
  <c r="G39" i="10" s="1"/>
  <c r="AT38" i="6"/>
  <c r="H38" i="10" s="1"/>
  <c r="AS38" i="6"/>
  <c r="G38" i="10" s="1"/>
  <c r="AT37" i="6"/>
  <c r="AS37" i="6"/>
  <c r="AT36" i="6"/>
  <c r="AS36" i="6"/>
  <c r="AT35" i="6"/>
  <c r="AS35" i="6"/>
  <c r="AT34" i="6"/>
  <c r="H34" i="10" s="1"/>
  <c r="AS34" i="6"/>
  <c r="G34" i="10" s="1"/>
  <c r="AT33" i="6"/>
  <c r="AS33" i="6"/>
  <c r="AT32" i="6"/>
  <c r="H32" i="10" s="1"/>
  <c r="AS32" i="6"/>
  <c r="AT31" i="6"/>
  <c r="H31" i="10" s="1"/>
  <c r="AS31" i="6"/>
  <c r="G31" i="10" s="1"/>
  <c r="AT30" i="6"/>
  <c r="H30" i="10" s="1"/>
  <c r="AS30" i="6"/>
  <c r="G30" i="10" s="1"/>
  <c r="AT29" i="6"/>
  <c r="AS29" i="6"/>
  <c r="AT28" i="6"/>
  <c r="AS28" i="6"/>
  <c r="AT27" i="6"/>
  <c r="AS27" i="6"/>
  <c r="AT26" i="6"/>
  <c r="H26" i="10" s="1"/>
  <c r="AS26" i="6"/>
  <c r="G26" i="10" s="1"/>
  <c r="AT25" i="6"/>
  <c r="AS25" i="6"/>
  <c r="AT24" i="6"/>
  <c r="H24" i="10" s="1"/>
  <c r="AS24" i="6"/>
  <c r="AT23" i="6"/>
  <c r="H23" i="10" s="1"/>
  <c r="AS23" i="6"/>
  <c r="G23" i="10" s="1"/>
  <c r="AT22" i="6"/>
  <c r="H22" i="10" s="1"/>
  <c r="AS22" i="6"/>
  <c r="G22" i="10" s="1"/>
  <c r="AT21" i="6"/>
  <c r="AS21" i="6"/>
  <c r="AT20" i="6"/>
  <c r="AS20" i="6"/>
  <c r="AT19" i="6"/>
  <c r="AS19" i="6"/>
  <c r="AT18" i="6"/>
  <c r="H18" i="10" s="1"/>
  <c r="AS18" i="6"/>
  <c r="G18" i="10" s="1"/>
  <c r="AT17" i="6"/>
  <c r="AS17" i="6"/>
  <c r="AT16" i="6"/>
  <c r="H16" i="10" s="1"/>
  <c r="AS16" i="6"/>
  <c r="AT15" i="6"/>
  <c r="H15" i="10" s="1"/>
  <c r="AS15" i="6"/>
  <c r="G15" i="10" s="1"/>
  <c r="AT14" i="6"/>
  <c r="H14" i="10" s="1"/>
  <c r="AS14" i="6"/>
  <c r="G14" i="10" s="1"/>
  <c r="AT13" i="6"/>
  <c r="AS13" i="6"/>
  <c r="AT12" i="6"/>
  <c r="AS12" i="6"/>
  <c r="AT11" i="6"/>
  <c r="AS11" i="6"/>
  <c r="AT10" i="6"/>
  <c r="H10" i="10" s="1"/>
  <c r="AS10" i="6"/>
  <c r="G10" i="10" s="1"/>
  <c r="AT9" i="6"/>
  <c r="AS9" i="6"/>
  <c r="AT8" i="6"/>
  <c r="H8" i="10" s="1"/>
  <c r="AS8" i="6"/>
  <c r="AT7" i="6"/>
  <c r="H7" i="10" s="1"/>
  <c r="AS7" i="6"/>
  <c r="G7" i="10" s="1"/>
  <c r="AT6" i="6"/>
  <c r="H6" i="10" s="1"/>
  <c r="AS6" i="6"/>
  <c r="G6" i="10" s="1"/>
  <c r="AT5" i="6"/>
  <c r="AS5" i="6"/>
  <c r="AT4" i="6"/>
  <c r="AS4" i="6"/>
  <c r="AT3" i="6"/>
  <c r="AS3" i="6"/>
  <c r="AT2" i="6"/>
  <c r="H2" i="10" s="1"/>
  <c r="AS2" i="6"/>
  <c r="G2" i="10" s="1"/>
  <c r="AT57" i="7"/>
  <c r="F57" i="10" s="1"/>
  <c r="AS57" i="7"/>
  <c r="AT56" i="7"/>
  <c r="F56" i="10" s="1"/>
  <c r="AS56" i="7"/>
  <c r="AT55" i="7"/>
  <c r="AS55" i="7"/>
  <c r="AT54" i="7"/>
  <c r="F54" i="10" s="1"/>
  <c r="AS54" i="7"/>
  <c r="E54" i="10" s="1"/>
  <c r="AT53" i="7"/>
  <c r="F53" i="10" s="1"/>
  <c r="AS53" i="7"/>
  <c r="AT52" i="7"/>
  <c r="F52" i="10" s="1"/>
  <c r="AS52" i="7"/>
  <c r="AT51" i="7"/>
  <c r="AS51" i="7"/>
  <c r="AT50" i="7"/>
  <c r="F50" i="10" s="1"/>
  <c r="AS50" i="7"/>
  <c r="E50" i="10" s="1"/>
  <c r="AT49" i="7"/>
  <c r="F49" i="10" s="1"/>
  <c r="AS49" i="7"/>
  <c r="AT48" i="7"/>
  <c r="F48" i="10" s="1"/>
  <c r="AS48" i="7"/>
  <c r="AT47" i="7"/>
  <c r="AS47" i="7"/>
  <c r="AT46" i="7"/>
  <c r="F46" i="10" s="1"/>
  <c r="AS46" i="7"/>
  <c r="E46" i="10" s="1"/>
  <c r="AT45" i="7"/>
  <c r="F45" i="10" s="1"/>
  <c r="AS45" i="7"/>
  <c r="AT44" i="7"/>
  <c r="F44" i="10" s="1"/>
  <c r="AS44" i="7"/>
  <c r="AT43" i="7"/>
  <c r="AS43" i="7"/>
  <c r="AT42" i="7"/>
  <c r="F42" i="10" s="1"/>
  <c r="AS42" i="7"/>
  <c r="E42" i="10" s="1"/>
  <c r="AT41" i="7"/>
  <c r="F41" i="10" s="1"/>
  <c r="AS41" i="7"/>
  <c r="AT40" i="7"/>
  <c r="F40" i="10" s="1"/>
  <c r="AS40" i="7"/>
  <c r="AT39" i="7"/>
  <c r="AS39" i="7"/>
  <c r="AT38" i="7"/>
  <c r="F38" i="10" s="1"/>
  <c r="AS38" i="7"/>
  <c r="E38" i="10" s="1"/>
  <c r="AT37" i="7"/>
  <c r="F37" i="10" s="1"/>
  <c r="AS37" i="7"/>
  <c r="AT36" i="7"/>
  <c r="F36" i="10" s="1"/>
  <c r="AS36" i="7"/>
  <c r="AT35" i="7"/>
  <c r="AS35" i="7"/>
  <c r="AT34" i="7"/>
  <c r="F34" i="10" s="1"/>
  <c r="AS34" i="7"/>
  <c r="E34" i="10" s="1"/>
  <c r="AT33" i="7"/>
  <c r="F33" i="10" s="1"/>
  <c r="AS33" i="7"/>
  <c r="AT32" i="7"/>
  <c r="F32" i="10" s="1"/>
  <c r="AS32" i="7"/>
  <c r="AT31" i="7"/>
  <c r="AS31" i="7"/>
  <c r="AT30" i="7"/>
  <c r="F30" i="10" s="1"/>
  <c r="AS30" i="7"/>
  <c r="E30" i="10" s="1"/>
  <c r="AT29" i="7"/>
  <c r="F29" i="10" s="1"/>
  <c r="AS29" i="7"/>
  <c r="AT28" i="7"/>
  <c r="F28" i="10" s="1"/>
  <c r="AS28" i="7"/>
  <c r="AT27" i="7"/>
  <c r="AS27" i="7"/>
  <c r="AT26" i="7"/>
  <c r="F26" i="10" s="1"/>
  <c r="AS26" i="7"/>
  <c r="E26" i="10" s="1"/>
  <c r="AT25" i="7"/>
  <c r="F25" i="10" s="1"/>
  <c r="AS25" i="7"/>
  <c r="AT24" i="7"/>
  <c r="F24" i="10" s="1"/>
  <c r="AS24" i="7"/>
  <c r="AT23" i="7"/>
  <c r="AS23" i="7"/>
  <c r="AT22" i="7"/>
  <c r="F22" i="10" s="1"/>
  <c r="AS22" i="7"/>
  <c r="E22" i="10" s="1"/>
  <c r="AT21" i="7"/>
  <c r="F21" i="10" s="1"/>
  <c r="AS21" i="7"/>
  <c r="AT20" i="7"/>
  <c r="F20" i="10" s="1"/>
  <c r="AS20" i="7"/>
  <c r="AT19" i="7"/>
  <c r="AS19" i="7"/>
  <c r="AT18" i="7"/>
  <c r="F18" i="10" s="1"/>
  <c r="AS18" i="7"/>
  <c r="E18" i="10" s="1"/>
  <c r="AT17" i="7"/>
  <c r="F17" i="10" s="1"/>
  <c r="AS17" i="7"/>
  <c r="AT16" i="7"/>
  <c r="F16" i="10" s="1"/>
  <c r="AS16" i="7"/>
  <c r="AT15" i="7"/>
  <c r="AS15" i="7"/>
  <c r="AT14" i="7"/>
  <c r="F14" i="10" s="1"/>
  <c r="AS14" i="7"/>
  <c r="E14" i="10" s="1"/>
  <c r="AT13" i="7"/>
  <c r="F13" i="10" s="1"/>
  <c r="AS13" i="7"/>
  <c r="AT12" i="7"/>
  <c r="F12" i="10" s="1"/>
  <c r="AS12" i="7"/>
  <c r="AT11" i="7"/>
  <c r="AS11" i="7"/>
  <c r="AT10" i="7"/>
  <c r="F10" i="10" s="1"/>
  <c r="AS10" i="7"/>
  <c r="E10" i="10" s="1"/>
  <c r="AT9" i="7"/>
  <c r="F9" i="10" s="1"/>
  <c r="AS9" i="7"/>
  <c r="AT8" i="7"/>
  <c r="F8" i="10" s="1"/>
  <c r="AS8" i="7"/>
  <c r="AT7" i="7"/>
  <c r="AS7" i="7"/>
  <c r="AT6" i="7"/>
  <c r="F6" i="10" s="1"/>
  <c r="AS6" i="7"/>
  <c r="E6" i="10" s="1"/>
  <c r="AT5" i="7"/>
  <c r="F5" i="10" s="1"/>
  <c r="AS5" i="7"/>
  <c r="AT4" i="7"/>
  <c r="F4" i="10" s="1"/>
  <c r="AS4" i="7"/>
  <c r="AT3" i="7"/>
  <c r="AS3" i="7"/>
  <c r="AT2" i="7"/>
  <c r="F2" i="10" s="1"/>
  <c r="AS2" i="7"/>
  <c r="E2" i="10" s="1"/>
  <c r="AT57" i="8"/>
  <c r="AS57" i="8"/>
  <c r="AT56" i="8"/>
  <c r="AS56" i="8"/>
  <c r="AT55" i="8"/>
  <c r="AS55" i="8"/>
  <c r="AT54" i="8"/>
  <c r="AS54" i="8"/>
  <c r="AT53" i="8"/>
  <c r="AS53" i="8"/>
  <c r="AT52" i="8"/>
  <c r="AS52" i="8"/>
  <c r="AT51" i="8"/>
  <c r="AS51" i="8"/>
  <c r="AT50" i="8"/>
  <c r="AS50" i="8"/>
  <c r="AT49" i="8"/>
  <c r="AS49" i="8"/>
  <c r="AT48" i="8"/>
  <c r="AS48" i="8"/>
  <c r="AT47" i="8"/>
  <c r="AS47" i="8"/>
  <c r="AT46" i="8"/>
  <c r="AS46" i="8"/>
  <c r="AT45" i="8"/>
  <c r="AS45" i="8"/>
  <c r="AT44" i="8"/>
  <c r="AS44" i="8"/>
  <c r="AT43" i="8"/>
  <c r="AS43" i="8"/>
  <c r="AT42" i="8"/>
  <c r="AS42" i="8"/>
  <c r="AT41" i="8"/>
  <c r="AS41" i="8"/>
  <c r="AT40" i="8"/>
  <c r="AS40" i="8"/>
  <c r="AT39" i="8"/>
  <c r="AS39" i="8"/>
  <c r="AT38" i="8"/>
  <c r="AS38" i="8"/>
  <c r="AT37" i="8"/>
  <c r="AS37" i="8"/>
  <c r="AT36" i="8"/>
  <c r="AS36" i="8"/>
  <c r="AT35" i="8"/>
  <c r="AS35" i="8"/>
  <c r="AT34" i="8"/>
  <c r="AS34" i="8"/>
  <c r="AT33" i="8"/>
  <c r="AS33" i="8"/>
  <c r="AT32" i="8"/>
  <c r="AS32" i="8"/>
  <c r="AT31" i="8"/>
  <c r="AS31" i="8"/>
  <c r="AT30" i="8"/>
  <c r="AS30" i="8"/>
  <c r="AT29" i="8"/>
  <c r="AS29" i="8"/>
  <c r="AT28" i="8"/>
  <c r="AS28" i="8"/>
  <c r="AT27" i="8"/>
  <c r="AS27" i="8"/>
  <c r="AT26" i="8"/>
  <c r="AS26" i="8"/>
  <c r="AT25" i="8"/>
  <c r="AS25" i="8"/>
  <c r="AT24" i="8"/>
  <c r="AS24" i="8"/>
  <c r="AT23" i="8"/>
  <c r="AS23" i="8"/>
  <c r="AT22" i="8"/>
  <c r="AS22" i="8"/>
  <c r="AT21" i="8"/>
  <c r="AS21" i="8"/>
  <c r="AT20" i="8"/>
  <c r="AS20" i="8"/>
  <c r="AT19" i="8"/>
  <c r="AS19" i="8"/>
  <c r="AT18" i="8"/>
  <c r="AS18" i="8"/>
  <c r="AT17" i="8"/>
  <c r="AS17" i="8"/>
  <c r="AT16" i="8"/>
  <c r="AS16" i="8"/>
  <c r="AT15" i="8"/>
  <c r="AS15" i="8"/>
  <c r="AT14" i="8"/>
  <c r="AS14" i="8"/>
  <c r="AT13" i="8"/>
  <c r="AS13" i="8"/>
  <c r="AT12" i="8"/>
  <c r="AS12" i="8"/>
  <c r="AT11" i="8"/>
  <c r="AS11" i="8"/>
  <c r="AT10" i="8"/>
  <c r="AS10" i="8"/>
  <c r="AT9" i="8"/>
  <c r="AS9" i="8"/>
  <c r="AT8" i="8"/>
  <c r="AS8" i="8"/>
  <c r="AT7" i="8"/>
  <c r="AS7" i="8"/>
  <c r="AT6" i="8"/>
  <c r="AS6" i="8"/>
  <c r="AT5" i="8"/>
  <c r="AS5" i="8"/>
  <c r="AT4" i="8"/>
  <c r="AS4" i="8"/>
  <c r="AT3" i="8"/>
  <c r="AS3" i="8"/>
  <c r="AT2" i="8"/>
  <c r="AS2" i="8"/>
  <c r="R57" i="10"/>
  <c r="Q57" i="10"/>
  <c r="P57" i="10"/>
  <c r="O57" i="10"/>
  <c r="M57" i="10"/>
  <c r="L57" i="10"/>
  <c r="J57" i="10"/>
  <c r="I57" i="10"/>
  <c r="H57" i="10"/>
  <c r="G57" i="10"/>
  <c r="E57" i="10"/>
  <c r="D57" i="10"/>
  <c r="C57" i="10"/>
  <c r="B57" i="10"/>
  <c r="A57" i="10"/>
  <c r="X56" i="10"/>
  <c r="W56" i="10"/>
  <c r="V56" i="10"/>
  <c r="U56" i="10"/>
  <c r="S56" i="10"/>
  <c r="R56" i="10"/>
  <c r="Q56" i="10"/>
  <c r="O56" i="10"/>
  <c r="N56" i="10"/>
  <c r="M56" i="10"/>
  <c r="L56" i="10"/>
  <c r="K56" i="10"/>
  <c r="J56" i="10"/>
  <c r="I56" i="10"/>
  <c r="G56" i="10"/>
  <c r="E56" i="10"/>
  <c r="D56" i="10"/>
  <c r="C56" i="10"/>
  <c r="B56" i="10"/>
  <c r="A56" i="10"/>
  <c r="X55" i="10"/>
  <c r="W55" i="10"/>
  <c r="V55" i="10"/>
  <c r="U55" i="10"/>
  <c r="T55" i="10"/>
  <c r="R55" i="10"/>
  <c r="P55" i="10"/>
  <c r="O55" i="10"/>
  <c r="N55" i="10"/>
  <c r="J55" i="10"/>
  <c r="I55" i="10"/>
  <c r="F55" i="10"/>
  <c r="E55" i="10"/>
  <c r="D55" i="10"/>
  <c r="C55" i="10"/>
  <c r="B55" i="10"/>
  <c r="A55" i="10"/>
  <c r="X54" i="10"/>
  <c r="W54" i="10"/>
  <c r="V54" i="10"/>
  <c r="U54" i="10"/>
  <c r="Q54" i="10"/>
  <c r="O54" i="10"/>
  <c r="K54" i="10"/>
  <c r="D54" i="10"/>
  <c r="C54" i="10"/>
  <c r="B54" i="10"/>
  <c r="A54" i="10"/>
  <c r="X53" i="10"/>
  <c r="W53" i="10"/>
  <c r="V53" i="10"/>
  <c r="U53" i="10"/>
  <c r="S53" i="10"/>
  <c r="Q53" i="10"/>
  <c r="P53" i="10"/>
  <c r="O53" i="10"/>
  <c r="N53" i="10"/>
  <c r="M53" i="10"/>
  <c r="L53" i="10"/>
  <c r="K53" i="10"/>
  <c r="J53" i="10"/>
  <c r="I53" i="10"/>
  <c r="H53" i="10"/>
  <c r="G53" i="10"/>
  <c r="E53" i="10"/>
  <c r="D53" i="10"/>
  <c r="C53" i="10"/>
  <c r="B53" i="10"/>
  <c r="A53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E52" i="10"/>
  <c r="D52" i="10"/>
  <c r="C52" i="10"/>
  <c r="B52" i="10"/>
  <c r="A52" i="10"/>
  <c r="X51" i="10"/>
  <c r="W51" i="10"/>
  <c r="V51" i="10"/>
  <c r="U51" i="10"/>
  <c r="T51" i="10"/>
  <c r="S51" i="10"/>
  <c r="P51" i="10"/>
  <c r="O51" i="10"/>
  <c r="J51" i="10"/>
  <c r="I51" i="10"/>
  <c r="H51" i="10"/>
  <c r="G51" i="10"/>
  <c r="F51" i="10"/>
  <c r="E51" i="10"/>
  <c r="D51" i="10"/>
  <c r="C51" i="10"/>
  <c r="B51" i="10"/>
  <c r="A51" i="10"/>
  <c r="X50" i="10"/>
  <c r="W50" i="10"/>
  <c r="V50" i="10"/>
  <c r="U50" i="10"/>
  <c r="T50" i="10"/>
  <c r="S50" i="10"/>
  <c r="Q50" i="10"/>
  <c r="O50" i="10"/>
  <c r="K50" i="10"/>
  <c r="D50" i="10"/>
  <c r="C50" i="10"/>
  <c r="B50" i="10"/>
  <c r="A50" i="10"/>
  <c r="X49" i="10"/>
  <c r="W49" i="10"/>
  <c r="V49" i="10"/>
  <c r="U49" i="10"/>
  <c r="S49" i="10"/>
  <c r="Q49" i="10"/>
  <c r="P49" i="10"/>
  <c r="O49" i="10"/>
  <c r="M49" i="10"/>
  <c r="L49" i="10"/>
  <c r="K49" i="10"/>
  <c r="I49" i="10"/>
  <c r="H49" i="10"/>
  <c r="G49" i="10"/>
  <c r="E49" i="10"/>
  <c r="D49" i="10"/>
  <c r="C49" i="10"/>
  <c r="B49" i="10"/>
  <c r="A49" i="10"/>
  <c r="X48" i="10"/>
  <c r="W48" i="10"/>
  <c r="V48" i="10"/>
  <c r="U48" i="10"/>
  <c r="T48" i="10"/>
  <c r="S48" i="10"/>
  <c r="Q48" i="10"/>
  <c r="P48" i="10"/>
  <c r="O48" i="10"/>
  <c r="N48" i="10"/>
  <c r="L48" i="10"/>
  <c r="K48" i="10"/>
  <c r="I48" i="10"/>
  <c r="G48" i="10"/>
  <c r="E48" i="10"/>
  <c r="D48" i="10"/>
  <c r="C48" i="10"/>
  <c r="B48" i="10"/>
  <c r="A48" i="10"/>
  <c r="X47" i="10"/>
  <c r="W47" i="10"/>
  <c r="V47" i="10"/>
  <c r="U47" i="10"/>
  <c r="T47" i="10"/>
  <c r="R47" i="10"/>
  <c r="Q47" i="10"/>
  <c r="N47" i="10"/>
  <c r="M47" i="10"/>
  <c r="L47" i="10"/>
  <c r="J47" i="10"/>
  <c r="I47" i="10"/>
  <c r="F47" i="10"/>
  <c r="E47" i="10"/>
  <c r="D47" i="10"/>
  <c r="C47" i="10"/>
  <c r="B47" i="10"/>
  <c r="A47" i="10"/>
  <c r="X46" i="10"/>
  <c r="W46" i="10"/>
  <c r="V46" i="10"/>
  <c r="U46" i="10"/>
  <c r="Q46" i="10"/>
  <c r="P46" i="10"/>
  <c r="O46" i="10"/>
  <c r="K46" i="10"/>
  <c r="D46" i="10"/>
  <c r="C46" i="10"/>
  <c r="B46" i="10"/>
  <c r="A46" i="10"/>
  <c r="X45" i="10"/>
  <c r="W45" i="10"/>
  <c r="V45" i="10"/>
  <c r="U45" i="10"/>
  <c r="S45" i="10"/>
  <c r="R45" i="10"/>
  <c r="Q45" i="10"/>
  <c r="P45" i="10"/>
  <c r="O45" i="10"/>
  <c r="M45" i="10"/>
  <c r="L45" i="10"/>
  <c r="J45" i="10"/>
  <c r="I45" i="10"/>
  <c r="H45" i="10"/>
  <c r="G45" i="10"/>
  <c r="E45" i="10"/>
  <c r="D45" i="10"/>
  <c r="C45" i="10"/>
  <c r="B45" i="10"/>
  <c r="A45" i="10"/>
  <c r="X44" i="10"/>
  <c r="W44" i="10"/>
  <c r="V44" i="10"/>
  <c r="U44" i="10"/>
  <c r="T44" i="10"/>
  <c r="S44" i="10"/>
  <c r="Q44" i="10"/>
  <c r="P44" i="10"/>
  <c r="O44" i="10"/>
  <c r="M44" i="10"/>
  <c r="L44" i="10"/>
  <c r="K44" i="10"/>
  <c r="J44" i="10"/>
  <c r="I44" i="10"/>
  <c r="H44" i="10"/>
  <c r="G44" i="10"/>
  <c r="E44" i="10"/>
  <c r="D44" i="10"/>
  <c r="C44" i="10"/>
  <c r="B44" i="10"/>
  <c r="A44" i="10"/>
  <c r="X43" i="10"/>
  <c r="W43" i="10"/>
  <c r="V43" i="10"/>
  <c r="U43" i="10"/>
  <c r="T43" i="10"/>
  <c r="S43" i="10"/>
  <c r="N43" i="10"/>
  <c r="L43" i="10"/>
  <c r="K43" i="10"/>
  <c r="J43" i="10"/>
  <c r="I43" i="10"/>
  <c r="H43" i="10"/>
  <c r="G43" i="10"/>
  <c r="F43" i="10"/>
  <c r="E43" i="10"/>
  <c r="D43" i="10"/>
  <c r="C43" i="10"/>
  <c r="B43" i="10"/>
  <c r="A43" i="10"/>
  <c r="X42" i="10"/>
  <c r="W42" i="10"/>
  <c r="V42" i="10"/>
  <c r="U42" i="10"/>
  <c r="T42" i="10"/>
  <c r="R42" i="10"/>
  <c r="Q42" i="10"/>
  <c r="O42" i="10"/>
  <c r="K42" i="10"/>
  <c r="J42" i="10"/>
  <c r="I42" i="10"/>
  <c r="D42" i="10"/>
  <c r="C42" i="10"/>
  <c r="B42" i="10"/>
  <c r="A42" i="10"/>
  <c r="X41" i="10"/>
  <c r="W41" i="10"/>
  <c r="V41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E41" i="10"/>
  <c r="D41" i="10"/>
  <c r="C41" i="10"/>
  <c r="B41" i="10"/>
  <c r="A41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I40" i="10"/>
  <c r="G40" i="10"/>
  <c r="E40" i="10"/>
  <c r="D40" i="10"/>
  <c r="C40" i="10"/>
  <c r="B40" i="10"/>
  <c r="A40" i="10"/>
  <c r="X39" i="10"/>
  <c r="W39" i="10"/>
  <c r="V39" i="10"/>
  <c r="U39" i="10"/>
  <c r="N39" i="10"/>
  <c r="M39" i="10"/>
  <c r="L39" i="10"/>
  <c r="K39" i="10"/>
  <c r="J39" i="10"/>
  <c r="F39" i="10"/>
  <c r="E39" i="10"/>
  <c r="D39" i="10"/>
  <c r="C39" i="10"/>
  <c r="B39" i="10"/>
  <c r="A39" i="10"/>
  <c r="X38" i="10"/>
  <c r="W38" i="10"/>
  <c r="V38" i="10"/>
  <c r="U38" i="10"/>
  <c r="Q38" i="10"/>
  <c r="O38" i="10"/>
  <c r="K38" i="10"/>
  <c r="D38" i="10"/>
  <c r="C38" i="10"/>
  <c r="B38" i="10"/>
  <c r="A38" i="10"/>
  <c r="X37" i="10"/>
  <c r="W37" i="10"/>
  <c r="V37" i="10"/>
  <c r="U37" i="10"/>
  <c r="S37" i="10"/>
  <c r="R37" i="10"/>
  <c r="Q37" i="10"/>
  <c r="P37" i="10"/>
  <c r="O37" i="10"/>
  <c r="N37" i="10"/>
  <c r="M37" i="10"/>
  <c r="L37" i="10"/>
  <c r="K37" i="10"/>
  <c r="I37" i="10"/>
  <c r="H37" i="10"/>
  <c r="G37" i="10"/>
  <c r="E37" i="10"/>
  <c r="D37" i="10"/>
  <c r="C37" i="10"/>
  <c r="B37" i="10"/>
  <c r="A37" i="10"/>
  <c r="X36" i="10"/>
  <c r="W36" i="10"/>
  <c r="V36" i="10"/>
  <c r="U36" i="10"/>
  <c r="T36" i="10"/>
  <c r="S36" i="10"/>
  <c r="Q36" i="10"/>
  <c r="P36" i="10"/>
  <c r="O36" i="10"/>
  <c r="N36" i="10"/>
  <c r="M36" i="10"/>
  <c r="L36" i="10"/>
  <c r="K36" i="10"/>
  <c r="I36" i="10"/>
  <c r="H36" i="10"/>
  <c r="G36" i="10"/>
  <c r="E36" i="10"/>
  <c r="D36" i="10"/>
  <c r="C36" i="10"/>
  <c r="B36" i="10"/>
  <c r="A36" i="10"/>
  <c r="X35" i="10"/>
  <c r="W35" i="10"/>
  <c r="V35" i="10"/>
  <c r="U35" i="10"/>
  <c r="T35" i="10"/>
  <c r="S35" i="10"/>
  <c r="R35" i="10"/>
  <c r="J35" i="10"/>
  <c r="H35" i="10"/>
  <c r="G35" i="10"/>
  <c r="F35" i="10"/>
  <c r="E35" i="10"/>
  <c r="D35" i="10"/>
  <c r="C35" i="10"/>
  <c r="B35" i="10"/>
  <c r="A35" i="10"/>
  <c r="X34" i="10"/>
  <c r="W34" i="10"/>
  <c r="V34" i="10"/>
  <c r="U34" i="10"/>
  <c r="Q34" i="10"/>
  <c r="P34" i="10"/>
  <c r="O34" i="10"/>
  <c r="N34" i="10"/>
  <c r="M34" i="10"/>
  <c r="L34" i="10"/>
  <c r="K34" i="10"/>
  <c r="J34" i="10"/>
  <c r="D34" i="10"/>
  <c r="C34" i="10"/>
  <c r="B34" i="10"/>
  <c r="A34" i="10"/>
  <c r="X33" i="10"/>
  <c r="W33" i="10"/>
  <c r="V33" i="10"/>
  <c r="U33" i="10"/>
  <c r="S33" i="10"/>
  <c r="R33" i="10"/>
  <c r="Q33" i="10"/>
  <c r="P33" i="10"/>
  <c r="O33" i="10"/>
  <c r="M33" i="10"/>
  <c r="L33" i="10"/>
  <c r="I33" i="10"/>
  <c r="H33" i="10"/>
  <c r="G33" i="10"/>
  <c r="E33" i="10"/>
  <c r="D33" i="10"/>
  <c r="C33" i="10"/>
  <c r="B33" i="10"/>
  <c r="A33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G32" i="10"/>
  <c r="E32" i="10"/>
  <c r="D32" i="10"/>
  <c r="C32" i="10"/>
  <c r="B32" i="10"/>
  <c r="A32" i="10"/>
  <c r="X31" i="10"/>
  <c r="W31" i="10"/>
  <c r="V31" i="10"/>
  <c r="U31" i="10"/>
  <c r="T31" i="10"/>
  <c r="R31" i="10"/>
  <c r="Q31" i="10"/>
  <c r="N31" i="10"/>
  <c r="M31" i="10"/>
  <c r="L31" i="10"/>
  <c r="K31" i="10"/>
  <c r="F31" i="10"/>
  <c r="E31" i="10"/>
  <c r="D31" i="10"/>
  <c r="C31" i="10"/>
  <c r="B31" i="10"/>
  <c r="A31" i="10"/>
  <c r="X30" i="10"/>
  <c r="W30" i="10"/>
  <c r="V30" i="10"/>
  <c r="U30" i="10"/>
  <c r="R30" i="10"/>
  <c r="Q30" i="10"/>
  <c r="O30" i="10"/>
  <c r="K30" i="10"/>
  <c r="J30" i="10"/>
  <c r="I30" i="10"/>
  <c r="D30" i="10"/>
  <c r="C30" i="10"/>
  <c r="B30" i="10"/>
  <c r="A30" i="10"/>
  <c r="X29" i="10"/>
  <c r="W29" i="10"/>
  <c r="V29" i="10"/>
  <c r="U29" i="10"/>
  <c r="R29" i="10"/>
  <c r="Q29" i="10"/>
  <c r="P29" i="10"/>
  <c r="O29" i="10"/>
  <c r="M29" i="10"/>
  <c r="L29" i="10"/>
  <c r="K29" i="10"/>
  <c r="J29" i="10"/>
  <c r="I29" i="10"/>
  <c r="H29" i="10"/>
  <c r="G29" i="10"/>
  <c r="E29" i="10"/>
  <c r="D29" i="10"/>
  <c r="C29" i="10"/>
  <c r="B29" i="10"/>
  <c r="A29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I28" i="10"/>
  <c r="H28" i="10"/>
  <c r="G28" i="10"/>
  <c r="E28" i="10"/>
  <c r="D28" i="10"/>
  <c r="C28" i="10"/>
  <c r="B28" i="10"/>
  <c r="A28" i="10"/>
  <c r="X27" i="10"/>
  <c r="W27" i="10"/>
  <c r="V27" i="10"/>
  <c r="U27" i="10"/>
  <c r="T27" i="10"/>
  <c r="S27" i="10"/>
  <c r="R27" i="10"/>
  <c r="P27" i="10"/>
  <c r="O27" i="10"/>
  <c r="N27" i="10"/>
  <c r="H27" i="10"/>
  <c r="G27" i="10"/>
  <c r="F27" i="10"/>
  <c r="E27" i="10"/>
  <c r="D27" i="10"/>
  <c r="C27" i="10"/>
  <c r="B27" i="10"/>
  <c r="A27" i="10"/>
  <c r="X26" i="10"/>
  <c r="W26" i="10"/>
  <c r="V26" i="10"/>
  <c r="U26" i="10"/>
  <c r="T26" i="10"/>
  <c r="Q26" i="10"/>
  <c r="O26" i="10"/>
  <c r="K26" i="10"/>
  <c r="D26" i="10"/>
  <c r="C26" i="10"/>
  <c r="B26" i="10"/>
  <c r="A26" i="10"/>
  <c r="X25" i="10"/>
  <c r="W25" i="10"/>
  <c r="V25" i="10"/>
  <c r="U25" i="10"/>
  <c r="S25" i="10"/>
  <c r="Q25" i="10"/>
  <c r="P25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A25" i="10"/>
  <c r="X24" i="10"/>
  <c r="W24" i="10"/>
  <c r="V24" i="10"/>
  <c r="U24" i="10"/>
  <c r="T24" i="10"/>
  <c r="S24" i="10"/>
  <c r="Q24" i="10"/>
  <c r="P24" i="10"/>
  <c r="O24" i="10"/>
  <c r="N24" i="10"/>
  <c r="M24" i="10"/>
  <c r="L24" i="10"/>
  <c r="K24" i="10"/>
  <c r="I24" i="10"/>
  <c r="G24" i="10"/>
  <c r="E24" i="10"/>
  <c r="D24" i="10"/>
  <c r="C24" i="10"/>
  <c r="B24" i="10"/>
  <c r="A24" i="10"/>
  <c r="X23" i="10"/>
  <c r="W23" i="10"/>
  <c r="V23" i="10"/>
  <c r="U23" i="10"/>
  <c r="T23" i="10"/>
  <c r="S23" i="10"/>
  <c r="R23" i="10"/>
  <c r="N23" i="10"/>
  <c r="L23" i="10"/>
  <c r="F23" i="10"/>
  <c r="E23" i="10"/>
  <c r="D23" i="10"/>
  <c r="C23" i="10"/>
  <c r="B23" i="10"/>
  <c r="A23" i="10"/>
  <c r="X22" i="10"/>
  <c r="W22" i="10"/>
  <c r="V22" i="10"/>
  <c r="U22" i="10"/>
  <c r="R22" i="10"/>
  <c r="Q22" i="10"/>
  <c r="O22" i="10"/>
  <c r="K22" i="10"/>
  <c r="J22" i="10"/>
  <c r="D22" i="10"/>
  <c r="C22" i="10"/>
  <c r="B22" i="10"/>
  <c r="A22" i="10"/>
  <c r="X21" i="10"/>
  <c r="W21" i="10"/>
  <c r="V21" i="10"/>
  <c r="U21" i="10"/>
  <c r="S21" i="10"/>
  <c r="R21" i="10"/>
  <c r="Q21" i="10"/>
  <c r="P21" i="10"/>
  <c r="O21" i="10"/>
  <c r="N21" i="10"/>
  <c r="M21" i="10"/>
  <c r="L21" i="10"/>
  <c r="K21" i="10"/>
  <c r="I21" i="10"/>
  <c r="H21" i="10"/>
  <c r="G21" i="10"/>
  <c r="E21" i="10"/>
  <c r="D21" i="10"/>
  <c r="C21" i="10"/>
  <c r="B21" i="10"/>
  <c r="A21" i="10"/>
  <c r="X20" i="10"/>
  <c r="W20" i="10"/>
  <c r="V20" i="10"/>
  <c r="U20" i="10"/>
  <c r="T20" i="10"/>
  <c r="S20" i="10"/>
  <c r="Q20" i="10"/>
  <c r="O20" i="10"/>
  <c r="N20" i="10"/>
  <c r="M20" i="10"/>
  <c r="L20" i="10"/>
  <c r="K20" i="10"/>
  <c r="J20" i="10"/>
  <c r="I20" i="10"/>
  <c r="H20" i="10"/>
  <c r="G20" i="10"/>
  <c r="E20" i="10"/>
  <c r="D20" i="10"/>
  <c r="C20" i="10"/>
  <c r="B20" i="10"/>
  <c r="A20" i="10"/>
  <c r="X19" i="10"/>
  <c r="W19" i="10"/>
  <c r="V19" i="10"/>
  <c r="U19" i="10"/>
  <c r="T19" i="10"/>
  <c r="S19" i="10"/>
  <c r="H19" i="10"/>
  <c r="G19" i="10"/>
  <c r="F19" i="10"/>
  <c r="E19" i="10"/>
  <c r="D19" i="10"/>
  <c r="C19" i="10"/>
  <c r="B19" i="10"/>
  <c r="A19" i="10"/>
  <c r="X18" i="10"/>
  <c r="W18" i="10"/>
  <c r="V18" i="10"/>
  <c r="U18" i="10"/>
  <c r="Q18" i="10"/>
  <c r="O18" i="10"/>
  <c r="N18" i="10"/>
  <c r="M18" i="10"/>
  <c r="K18" i="10"/>
  <c r="D18" i="10"/>
  <c r="C18" i="10"/>
  <c r="B18" i="10"/>
  <c r="A18" i="10"/>
  <c r="X17" i="10"/>
  <c r="W17" i="10"/>
  <c r="V17" i="10"/>
  <c r="U17" i="10"/>
  <c r="S17" i="10"/>
  <c r="Q17" i="10"/>
  <c r="P17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A17" i="10"/>
  <c r="X16" i="10"/>
  <c r="W16" i="10"/>
  <c r="V16" i="10"/>
  <c r="U16" i="10"/>
  <c r="S16" i="10"/>
  <c r="Q16" i="10"/>
  <c r="O16" i="10"/>
  <c r="N16" i="10"/>
  <c r="M16" i="10"/>
  <c r="L16" i="10"/>
  <c r="K16" i="10"/>
  <c r="J16" i="10"/>
  <c r="I16" i="10"/>
  <c r="G16" i="10"/>
  <c r="E16" i="10"/>
  <c r="D16" i="10"/>
  <c r="C16" i="10"/>
  <c r="B16" i="10"/>
  <c r="A16" i="10"/>
  <c r="X15" i="10"/>
  <c r="W15" i="10"/>
  <c r="V15" i="10"/>
  <c r="U15" i="10"/>
  <c r="T15" i="10"/>
  <c r="S15" i="10"/>
  <c r="R15" i="10"/>
  <c r="Q15" i="10"/>
  <c r="J15" i="10"/>
  <c r="F15" i="10"/>
  <c r="E15" i="10"/>
  <c r="D15" i="10"/>
  <c r="C15" i="10"/>
  <c r="B15" i="10"/>
  <c r="A15" i="10"/>
  <c r="X14" i="10"/>
  <c r="W14" i="10"/>
  <c r="V14" i="10"/>
  <c r="U14" i="10"/>
  <c r="Q14" i="10"/>
  <c r="O14" i="10"/>
  <c r="N14" i="10"/>
  <c r="M14" i="10"/>
  <c r="K14" i="10"/>
  <c r="D14" i="10"/>
  <c r="C14" i="10"/>
  <c r="B14" i="10"/>
  <c r="A14" i="10"/>
  <c r="X13" i="10"/>
  <c r="W13" i="10"/>
  <c r="V13" i="10"/>
  <c r="U13" i="10"/>
  <c r="S13" i="10"/>
  <c r="Q13" i="10"/>
  <c r="P13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A13" i="10"/>
  <c r="X12" i="10"/>
  <c r="W12" i="10"/>
  <c r="V12" i="10"/>
  <c r="U12" i="10"/>
  <c r="T12" i="10"/>
  <c r="S12" i="10"/>
  <c r="Q12" i="10"/>
  <c r="O12" i="10"/>
  <c r="N12" i="10"/>
  <c r="M12" i="10"/>
  <c r="L12" i="10"/>
  <c r="K12" i="10"/>
  <c r="I12" i="10"/>
  <c r="H12" i="10"/>
  <c r="G12" i="10"/>
  <c r="E12" i="10"/>
  <c r="D12" i="10"/>
  <c r="C12" i="10"/>
  <c r="B12" i="10"/>
  <c r="A12" i="10"/>
  <c r="X11" i="10"/>
  <c r="W11" i="10"/>
  <c r="V11" i="10"/>
  <c r="U11" i="10"/>
  <c r="T11" i="10"/>
  <c r="S11" i="10"/>
  <c r="R11" i="10"/>
  <c r="P11" i="10"/>
  <c r="O11" i="10"/>
  <c r="J11" i="10"/>
  <c r="H11" i="10"/>
  <c r="G11" i="10"/>
  <c r="F11" i="10"/>
  <c r="E11" i="10"/>
  <c r="D11" i="10"/>
  <c r="C11" i="10"/>
  <c r="B11" i="10"/>
  <c r="A11" i="10"/>
  <c r="X10" i="10"/>
  <c r="W10" i="10"/>
  <c r="V10" i="10"/>
  <c r="U10" i="10"/>
  <c r="T10" i="10"/>
  <c r="S10" i="10"/>
  <c r="Q10" i="10"/>
  <c r="O10" i="10"/>
  <c r="K10" i="10"/>
  <c r="D10" i="10"/>
  <c r="C10" i="10"/>
  <c r="B10" i="10"/>
  <c r="A10" i="10"/>
  <c r="X9" i="10"/>
  <c r="W9" i="10"/>
  <c r="V9" i="10"/>
  <c r="U9" i="10"/>
  <c r="S9" i="10"/>
  <c r="Q9" i="10"/>
  <c r="P9" i="10"/>
  <c r="O9" i="10"/>
  <c r="M9" i="10"/>
  <c r="L9" i="10"/>
  <c r="K9" i="10"/>
  <c r="J9" i="10"/>
  <c r="I9" i="10"/>
  <c r="H9" i="10"/>
  <c r="G9" i="10"/>
  <c r="E9" i="10"/>
  <c r="D9" i="10"/>
  <c r="C9" i="10"/>
  <c r="B9" i="10"/>
  <c r="A9" i="10"/>
  <c r="X8" i="10"/>
  <c r="W8" i="10"/>
  <c r="V8" i="10"/>
  <c r="U8" i="10"/>
  <c r="T8" i="10"/>
  <c r="S8" i="10"/>
  <c r="R8" i="10"/>
  <c r="Q8" i="10"/>
  <c r="P8" i="10"/>
  <c r="O8" i="10"/>
  <c r="N8" i="10"/>
  <c r="L8" i="10"/>
  <c r="K8" i="10"/>
  <c r="J8" i="10"/>
  <c r="I8" i="10"/>
  <c r="G8" i="10"/>
  <c r="E8" i="10"/>
  <c r="D8" i="10"/>
  <c r="C8" i="10"/>
  <c r="B8" i="10"/>
  <c r="A8" i="10"/>
  <c r="X7" i="10"/>
  <c r="W7" i="10"/>
  <c r="V7" i="10"/>
  <c r="U7" i="10"/>
  <c r="T7" i="10"/>
  <c r="S7" i="10"/>
  <c r="R7" i="10"/>
  <c r="P7" i="10"/>
  <c r="N7" i="10"/>
  <c r="M7" i="10"/>
  <c r="L7" i="10"/>
  <c r="F7" i="10"/>
  <c r="E7" i="10"/>
  <c r="D7" i="10"/>
  <c r="C7" i="10"/>
  <c r="B7" i="10"/>
  <c r="A7" i="10"/>
  <c r="X6" i="10"/>
  <c r="W6" i="10"/>
  <c r="V6" i="10"/>
  <c r="U6" i="10"/>
  <c r="T6" i="10"/>
  <c r="S6" i="10"/>
  <c r="Q6" i="10"/>
  <c r="O6" i="10"/>
  <c r="K6" i="10"/>
  <c r="D6" i="10"/>
  <c r="C6" i="10"/>
  <c r="B6" i="10"/>
  <c r="A6" i="10"/>
  <c r="X5" i="10"/>
  <c r="W5" i="10"/>
  <c r="V5" i="10"/>
  <c r="U5" i="10"/>
  <c r="S5" i="10"/>
  <c r="R5" i="10"/>
  <c r="Q5" i="10"/>
  <c r="P5" i="10"/>
  <c r="O5" i="10"/>
  <c r="M5" i="10"/>
  <c r="L5" i="10"/>
  <c r="J5" i="10"/>
  <c r="I5" i="10"/>
  <c r="H5" i="10"/>
  <c r="G5" i="10"/>
  <c r="E5" i="10"/>
  <c r="D5" i="10"/>
  <c r="C5" i="10"/>
  <c r="B5" i="10"/>
  <c r="A5" i="10"/>
  <c r="X4" i="10"/>
  <c r="W4" i="10"/>
  <c r="V4" i="10"/>
  <c r="U4" i="10"/>
  <c r="T4" i="10"/>
  <c r="S4" i="10"/>
  <c r="Q4" i="10"/>
  <c r="O4" i="10"/>
  <c r="N4" i="10"/>
  <c r="L4" i="10"/>
  <c r="K4" i="10"/>
  <c r="J4" i="10"/>
  <c r="I4" i="10"/>
  <c r="H4" i="10"/>
  <c r="G4" i="10"/>
  <c r="E4" i="10"/>
  <c r="D4" i="10"/>
  <c r="C4" i="10"/>
  <c r="B4" i="10"/>
  <c r="A4" i="10"/>
  <c r="X3" i="10"/>
  <c r="W3" i="10"/>
  <c r="V3" i="10"/>
  <c r="U3" i="10"/>
  <c r="T3" i="10"/>
  <c r="S3" i="10"/>
  <c r="R3" i="10"/>
  <c r="Q3" i="10"/>
  <c r="N3" i="10"/>
  <c r="M3" i="10"/>
  <c r="L3" i="10"/>
  <c r="K3" i="10"/>
  <c r="H3" i="10"/>
  <c r="G3" i="10"/>
  <c r="F3" i="10"/>
  <c r="E3" i="10"/>
  <c r="D3" i="10"/>
  <c r="C3" i="10"/>
  <c r="B3" i="10"/>
  <c r="A3" i="10"/>
  <c r="X2" i="10"/>
  <c r="W2" i="10"/>
  <c r="V2" i="10"/>
  <c r="U2" i="10"/>
  <c r="T2" i="10"/>
  <c r="Q2" i="10"/>
  <c r="O2" i="10"/>
  <c r="K2" i="10"/>
  <c r="D2" i="10"/>
  <c r="C2" i="10"/>
  <c r="B2" i="10"/>
  <c r="A2" i="10"/>
  <c r="B1" i="10"/>
  <c r="A1" i="10"/>
  <c r="X57" i="10"/>
  <c r="W57" i="10"/>
  <c r="V57" i="10"/>
  <c r="U57" i="10"/>
  <c r="S57" i="10"/>
  <c r="AT57" i="15"/>
  <c r="AS57" i="15"/>
  <c r="AT56" i="15"/>
  <c r="AS56" i="15"/>
  <c r="AT55" i="15"/>
  <c r="AS55" i="15"/>
  <c r="AT54" i="15"/>
  <c r="AS54" i="15"/>
  <c r="AT53" i="15"/>
  <c r="AS53" i="15"/>
  <c r="AT52" i="15"/>
  <c r="AS52" i="15"/>
  <c r="AT51" i="15"/>
  <c r="AS51" i="15"/>
  <c r="AT50" i="15"/>
  <c r="AS50" i="15"/>
  <c r="AT49" i="15"/>
  <c r="AS49" i="15"/>
  <c r="AT48" i="15"/>
  <c r="AS48" i="15"/>
  <c r="AT47" i="15"/>
  <c r="AS47" i="15"/>
  <c r="AT46" i="15"/>
  <c r="AS46" i="15"/>
  <c r="AT45" i="15"/>
  <c r="AS45" i="15"/>
  <c r="AT44" i="15"/>
  <c r="AS44" i="15"/>
  <c r="AT43" i="15"/>
  <c r="AS43" i="15"/>
  <c r="AT42" i="15"/>
  <c r="AS42" i="15"/>
  <c r="AT41" i="15"/>
  <c r="AS41" i="15"/>
  <c r="AT40" i="15"/>
  <c r="AS40" i="15"/>
  <c r="AT39" i="15"/>
  <c r="AS39" i="15"/>
  <c r="AT38" i="15"/>
  <c r="AS38" i="15"/>
  <c r="AT37" i="15"/>
  <c r="AS37" i="15"/>
  <c r="AT36" i="15"/>
  <c r="AS36" i="15"/>
  <c r="AT35" i="15"/>
  <c r="AS35" i="15"/>
  <c r="AT34" i="15"/>
  <c r="AS34" i="15"/>
  <c r="AT33" i="15"/>
  <c r="AS33" i="15"/>
  <c r="AT32" i="15"/>
  <c r="AS32" i="15"/>
  <c r="AT31" i="15"/>
  <c r="AS31" i="15"/>
  <c r="AT30" i="15"/>
  <c r="AS30" i="15"/>
  <c r="AT29" i="15"/>
  <c r="AS29" i="15"/>
  <c r="AT28" i="15"/>
  <c r="AS28" i="15"/>
  <c r="AT27" i="15"/>
  <c r="AS27" i="15"/>
  <c r="AT26" i="15"/>
  <c r="AS26" i="15"/>
  <c r="AT25" i="15"/>
  <c r="AS25" i="15"/>
  <c r="AT24" i="15"/>
  <c r="AS24" i="15"/>
  <c r="AT23" i="15"/>
  <c r="AS23" i="15"/>
  <c r="AT22" i="15"/>
  <c r="AS22" i="15"/>
  <c r="AT21" i="15"/>
  <c r="AS21" i="15"/>
  <c r="AT20" i="15"/>
  <c r="AS20" i="15"/>
  <c r="AT19" i="15"/>
  <c r="AS19" i="15"/>
  <c r="AT18" i="15"/>
  <c r="AS18" i="15"/>
  <c r="AT17" i="15"/>
  <c r="AS17" i="15"/>
  <c r="AT16" i="15"/>
  <c r="AS16" i="15"/>
  <c r="AT15" i="15"/>
  <c r="AS15" i="15"/>
  <c r="AT14" i="15"/>
  <c r="AS14" i="15"/>
  <c r="AT13" i="15"/>
  <c r="AS13" i="15"/>
  <c r="AT12" i="15"/>
  <c r="AS12" i="15"/>
  <c r="AT11" i="15"/>
  <c r="AS11" i="15"/>
  <c r="AT10" i="15"/>
  <c r="AS10" i="15"/>
  <c r="AT9" i="15"/>
  <c r="AS9" i="15"/>
  <c r="AT8" i="15"/>
  <c r="AS8" i="15"/>
  <c r="AT7" i="15"/>
  <c r="AS7" i="15"/>
  <c r="AT6" i="15"/>
  <c r="AS6" i="15"/>
  <c r="AT5" i="15"/>
  <c r="AS5" i="15"/>
  <c r="AT4" i="15"/>
  <c r="AS4" i="15"/>
  <c r="AT3" i="15"/>
  <c r="AS3" i="15"/>
  <c r="AT2" i="15"/>
  <c r="AS2" i="15"/>
  <c r="AT57" i="14"/>
  <c r="AS57" i="14"/>
  <c r="AT56" i="14"/>
  <c r="AS56" i="14"/>
  <c r="AT55" i="14"/>
  <c r="AS55" i="14"/>
  <c r="AT54" i="14"/>
  <c r="AS54" i="14"/>
  <c r="AT53" i="14"/>
  <c r="AS53" i="14"/>
  <c r="AT52" i="14"/>
  <c r="AS52" i="14"/>
  <c r="AT51" i="14"/>
  <c r="AS51" i="14"/>
  <c r="AT50" i="14"/>
  <c r="AS50" i="14"/>
  <c r="AT49" i="14"/>
  <c r="AS49" i="14"/>
  <c r="AT48" i="14"/>
  <c r="AS48" i="14"/>
  <c r="AT47" i="14"/>
  <c r="AS47" i="14"/>
  <c r="AT46" i="14"/>
  <c r="AS46" i="14"/>
  <c r="AT45" i="14"/>
  <c r="AS45" i="14"/>
  <c r="AT44" i="14"/>
  <c r="AS44" i="14"/>
  <c r="AT43" i="14"/>
  <c r="AS43" i="14"/>
  <c r="AT42" i="14"/>
  <c r="AS42" i="14"/>
  <c r="AT41" i="14"/>
  <c r="AS41" i="14"/>
  <c r="AT40" i="14"/>
  <c r="AS40" i="14"/>
  <c r="AT39" i="14"/>
  <c r="AS39" i="14"/>
  <c r="AT38" i="14"/>
  <c r="AS38" i="14"/>
  <c r="AT37" i="14"/>
  <c r="AS37" i="14"/>
  <c r="AT36" i="14"/>
  <c r="AS36" i="14"/>
  <c r="AT35" i="14"/>
  <c r="AS35" i="14"/>
  <c r="AT34" i="14"/>
  <c r="AS34" i="14"/>
  <c r="AT33" i="14"/>
  <c r="AS33" i="14"/>
  <c r="AT32" i="14"/>
  <c r="AS32" i="14"/>
  <c r="AT31" i="14"/>
  <c r="AS31" i="14"/>
  <c r="AT30" i="14"/>
  <c r="AS30" i="14"/>
  <c r="AT29" i="14"/>
  <c r="AS29" i="14"/>
  <c r="AT28" i="14"/>
  <c r="AS28" i="14"/>
  <c r="AT27" i="14"/>
  <c r="AS27" i="14"/>
  <c r="AT26" i="14"/>
  <c r="AS26" i="14"/>
  <c r="AT25" i="14"/>
  <c r="AS25" i="14"/>
  <c r="AT24" i="14"/>
  <c r="AS24" i="14"/>
  <c r="AT23" i="14"/>
  <c r="AS23" i="14"/>
  <c r="AT22" i="14"/>
  <c r="AS22" i="14"/>
  <c r="AT21" i="14"/>
  <c r="AS21" i="14"/>
  <c r="AT20" i="14"/>
  <c r="AS20" i="14"/>
  <c r="AT19" i="14"/>
  <c r="AS19" i="14"/>
  <c r="AT18" i="14"/>
  <c r="AS18" i="14"/>
  <c r="AT17" i="14"/>
  <c r="AS17" i="14"/>
  <c r="AT16" i="14"/>
  <c r="AS16" i="14"/>
  <c r="AT15" i="14"/>
  <c r="AS15" i="14"/>
  <c r="AT14" i="14"/>
  <c r="AS14" i="14"/>
  <c r="AT13" i="14"/>
  <c r="AS13" i="14"/>
  <c r="AT12" i="14"/>
  <c r="AS12" i="14"/>
  <c r="AT11" i="14"/>
  <c r="AS11" i="14"/>
  <c r="AT10" i="14"/>
  <c r="AS10" i="14"/>
  <c r="AT9" i="14"/>
  <c r="AS9" i="14"/>
  <c r="AT8" i="14"/>
  <c r="AS8" i="14"/>
  <c r="AT7" i="14"/>
  <c r="AS7" i="14"/>
  <c r="AT6" i="14"/>
  <c r="AS6" i="14"/>
  <c r="AT5" i="14"/>
  <c r="AS5" i="14"/>
  <c r="AT4" i="14"/>
  <c r="AS4" i="14"/>
  <c r="AT3" i="14"/>
  <c r="AS3" i="14"/>
  <c r="AT2" i="14"/>
  <c r="AS2" i="14"/>
  <c r="K57" i="11"/>
  <c r="BM56" i="11"/>
  <c r="BN56" i="11" s="1"/>
  <c r="BO56" i="11" s="1"/>
  <c r="BM48" i="11"/>
  <c r="BN48" i="11" s="1"/>
  <c r="BO48" i="11" s="1"/>
  <c r="BM44" i="11"/>
  <c r="BN44" i="11" s="1"/>
  <c r="BO44" i="11" s="1"/>
  <c r="BM43" i="11"/>
  <c r="BN43" i="11" s="1"/>
  <c r="BO43" i="11" s="1"/>
  <c r="BM32" i="11"/>
  <c r="BN32" i="11" s="1"/>
  <c r="BO32" i="11" s="1"/>
  <c r="BM28" i="11"/>
  <c r="BN28" i="11" s="1"/>
  <c r="BO28" i="11" s="1"/>
  <c r="BM24" i="11"/>
  <c r="BN24" i="11" s="1"/>
  <c r="BO24" i="11" s="1"/>
  <c r="BM20" i="11"/>
  <c r="BN20" i="11" s="1"/>
  <c r="BO20" i="11" s="1"/>
  <c r="BM16" i="11"/>
  <c r="BN16" i="11" s="1"/>
  <c r="BO16" i="11" s="1"/>
  <c r="BM12" i="11"/>
  <c r="BN12" i="11" s="1"/>
  <c r="BO12" i="11" s="1"/>
  <c r="BM8" i="11"/>
  <c r="BN8" i="11" s="1"/>
  <c r="BO8" i="11" s="1"/>
  <c r="BH49" i="11"/>
  <c r="BI49" i="11" s="1"/>
  <c r="BJ49" i="11" s="1"/>
  <c r="BH48" i="11"/>
  <c r="BI48" i="11" s="1"/>
  <c r="BJ48" i="11" s="1"/>
  <c r="BH45" i="11"/>
  <c r="BI45" i="11" s="1"/>
  <c r="BJ45" i="11" s="1"/>
  <c r="BH37" i="11"/>
  <c r="BI37" i="11" s="1"/>
  <c r="BJ37" i="11" s="1"/>
  <c r="BH32" i="11"/>
  <c r="BI32" i="11" s="1"/>
  <c r="BJ32" i="11" s="1"/>
  <c r="BH29" i="11"/>
  <c r="BI29" i="11" s="1"/>
  <c r="BJ29" i="11" s="1"/>
  <c r="BH21" i="11"/>
  <c r="BI21" i="11" s="1"/>
  <c r="BJ21" i="11" s="1"/>
  <c r="BH17" i="11"/>
  <c r="BI17" i="11" s="1"/>
  <c r="BJ17" i="11" s="1"/>
  <c r="BH13" i="11"/>
  <c r="BI13" i="11" s="1"/>
  <c r="BJ13" i="11" s="1"/>
  <c r="BH5" i="11"/>
  <c r="BI5" i="11" s="1"/>
  <c r="BJ5" i="11" s="1"/>
  <c r="BH4" i="11"/>
  <c r="BI4" i="11" s="1"/>
  <c r="BJ4" i="11" s="1"/>
  <c r="BJ2" i="11" l="1"/>
  <c r="BO2" i="11"/>
  <c r="E19" i="12" l="1"/>
  <c r="K43" i="11" l="1"/>
  <c r="K44" i="11"/>
  <c r="K45" i="11"/>
  <c r="K47" i="11"/>
  <c r="K48" i="11"/>
  <c r="K49" i="11"/>
  <c r="K50" i="11"/>
  <c r="K51" i="11"/>
  <c r="K54" i="11"/>
  <c r="K37" i="11"/>
  <c r="K38" i="11"/>
  <c r="K39" i="11"/>
  <c r="K40" i="11"/>
  <c r="K41" i="11"/>
  <c r="K42" i="11"/>
  <c r="K30" i="11"/>
  <c r="K31" i="11"/>
  <c r="K32" i="11"/>
  <c r="K33" i="11"/>
  <c r="K34" i="11"/>
  <c r="K35" i="11"/>
  <c r="K36" i="11"/>
  <c r="E10" i="12" l="1"/>
  <c r="F10" i="12"/>
  <c r="E11" i="12"/>
  <c r="F11" i="12"/>
  <c r="E12" i="12"/>
  <c r="F12" i="12"/>
  <c r="E13" i="12"/>
  <c r="F13" i="12"/>
  <c r="E14" i="12"/>
  <c r="F14" i="12"/>
  <c r="E15" i="12"/>
  <c r="F15" i="12"/>
  <c r="E16" i="12"/>
  <c r="K52" i="11" s="1"/>
  <c r="F16" i="12"/>
  <c r="E17" i="12"/>
  <c r="F17" i="12"/>
  <c r="K3" i="11"/>
  <c r="K4" i="11"/>
  <c r="K7" i="11"/>
  <c r="K8" i="11"/>
  <c r="K9" i="11"/>
  <c r="K10" i="11"/>
  <c r="K13" i="11"/>
  <c r="K16" i="11"/>
  <c r="K18" i="11"/>
  <c r="K19" i="11"/>
  <c r="K20" i="11"/>
  <c r="K22" i="11"/>
  <c r="K23" i="11"/>
  <c r="K24" i="11"/>
  <c r="K25" i="11"/>
  <c r="K26" i="11"/>
  <c r="K27" i="11"/>
  <c r="K28" i="11"/>
  <c r="E5" i="12"/>
  <c r="F5" i="12"/>
  <c r="E6" i="12"/>
  <c r="F6" i="12"/>
  <c r="E7" i="12"/>
  <c r="F7" i="12"/>
  <c r="E8" i="12"/>
  <c r="F8" i="12"/>
  <c r="E9" i="12"/>
  <c r="F9" i="12"/>
  <c r="E18" i="12"/>
  <c r="K55" i="11" s="1"/>
  <c r="F18" i="12"/>
  <c r="F19" i="12"/>
  <c r="K56" i="11" s="1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" i="12"/>
  <c r="K2" i="11" s="1"/>
  <c r="F2" i="12"/>
  <c r="E3" i="12"/>
  <c r="K5" i="11" s="1"/>
  <c r="F3" i="12"/>
  <c r="E4" i="12"/>
  <c r="K6" i="11" s="1"/>
  <c r="F4" i="12"/>
  <c r="K53" i="11" l="1"/>
  <c r="K46" i="11"/>
  <c r="K14" i="11"/>
  <c r="K21" i="11"/>
  <c r="K29" i="11"/>
  <c r="K12" i="11"/>
  <c r="K17" i="11"/>
  <c r="K11" i="11"/>
  <c r="K15" i="11"/>
  <c r="BB56" i="11"/>
  <c r="BA56" i="11"/>
  <c r="AW56" i="11"/>
  <c r="AV56" i="11"/>
  <c r="AR56" i="11"/>
  <c r="AQ56" i="11"/>
  <c r="AM56" i="11"/>
  <c r="AN56" i="11" s="1"/>
  <c r="AO56" i="11" s="1"/>
  <c r="AP56" i="11" s="1"/>
  <c r="AL56" i="11"/>
  <c r="AH56" i="11"/>
  <c r="AG56" i="11"/>
  <c r="AC56" i="11"/>
  <c r="AB56" i="11"/>
  <c r="X56" i="11"/>
  <c r="W56" i="11"/>
  <c r="S56" i="11"/>
  <c r="R56" i="11"/>
  <c r="Q56" i="11"/>
  <c r="P56" i="11"/>
  <c r="B56" i="11"/>
  <c r="A56" i="11"/>
  <c r="BB55" i="11"/>
  <c r="BA55" i="11"/>
  <c r="AW55" i="11"/>
  <c r="AX55" i="11" s="1"/>
  <c r="AY55" i="11" s="1"/>
  <c r="AZ55" i="11" s="1"/>
  <c r="AV55" i="11"/>
  <c r="AR55" i="11"/>
  <c r="AQ55" i="11"/>
  <c r="AM55" i="11"/>
  <c r="AL55" i="11"/>
  <c r="AH55" i="11"/>
  <c r="AG55" i="11"/>
  <c r="AC55" i="11"/>
  <c r="AD55" i="11" s="1"/>
  <c r="AE55" i="11" s="1"/>
  <c r="AF55" i="11" s="1"/>
  <c r="AB55" i="11"/>
  <c r="X55" i="11"/>
  <c r="W55" i="11"/>
  <c r="S55" i="11"/>
  <c r="R55" i="11"/>
  <c r="Q55" i="11"/>
  <c r="P55" i="11"/>
  <c r="B55" i="11"/>
  <c r="A55" i="11"/>
  <c r="BB54" i="11"/>
  <c r="BA54" i="11"/>
  <c r="AW54" i="11"/>
  <c r="AV54" i="11"/>
  <c r="AR54" i="11"/>
  <c r="AQ54" i="11"/>
  <c r="AM54" i="11"/>
  <c r="AN54" i="11" s="1"/>
  <c r="AO54" i="11" s="1"/>
  <c r="AP54" i="11" s="1"/>
  <c r="AL54" i="11"/>
  <c r="AH54" i="11"/>
  <c r="AG54" i="11"/>
  <c r="AC54" i="11"/>
  <c r="AB54" i="11"/>
  <c r="X54" i="11"/>
  <c r="W54" i="11"/>
  <c r="S54" i="11"/>
  <c r="R54" i="11"/>
  <c r="Q54" i="11"/>
  <c r="P54" i="11"/>
  <c r="B54" i="11"/>
  <c r="A54" i="11"/>
  <c r="BB53" i="11"/>
  <c r="BA53" i="11"/>
  <c r="AW53" i="11"/>
  <c r="AX53" i="11" s="1"/>
  <c r="AY53" i="11" s="1"/>
  <c r="AZ53" i="11" s="1"/>
  <c r="AV53" i="11"/>
  <c r="AR53" i="11"/>
  <c r="AQ53" i="11"/>
  <c r="AM53" i="11"/>
  <c r="AL53" i="11"/>
  <c r="AH53" i="11"/>
  <c r="AG53" i="11"/>
  <c r="AC53" i="11"/>
  <c r="AD53" i="11" s="1"/>
  <c r="AE53" i="11" s="1"/>
  <c r="AF53" i="11" s="1"/>
  <c r="AB53" i="11"/>
  <c r="X53" i="11"/>
  <c r="W53" i="11"/>
  <c r="S53" i="11"/>
  <c r="R53" i="11"/>
  <c r="Q53" i="11"/>
  <c r="P53" i="11"/>
  <c r="B53" i="11"/>
  <c r="A53" i="11"/>
  <c r="BB52" i="11"/>
  <c r="BA52" i="11"/>
  <c r="AW52" i="11"/>
  <c r="AV52" i="11"/>
  <c r="AR52" i="11"/>
  <c r="AQ52" i="11"/>
  <c r="AM52" i="11"/>
  <c r="AN52" i="11" s="1"/>
  <c r="AO52" i="11" s="1"/>
  <c r="AP52" i="11" s="1"/>
  <c r="AL52" i="11"/>
  <c r="AH52" i="11"/>
  <c r="AG52" i="11"/>
  <c r="AC52" i="11"/>
  <c r="AB52" i="11"/>
  <c r="X52" i="11"/>
  <c r="W52" i="11"/>
  <c r="S52" i="11"/>
  <c r="R52" i="11"/>
  <c r="Q52" i="11"/>
  <c r="P52" i="11"/>
  <c r="B52" i="11"/>
  <c r="A52" i="11"/>
  <c r="BB51" i="11"/>
  <c r="BA51" i="11"/>
  <c r="AW51" i="11"/>
  <c r="AX51" i="11" s="1"/>
  <c r="AY51" i="11" s="1"/>
  <c r="AZ51" i="11" s="1"/>
  <c r="AV51" i="11"/>
  <c r="AR51" i="11"/>
  <c r="AQ51" i="11"/>
  <c r="AM51" i="11"/>
  <c r="AL51" i="11"/>
  <c r="AH51" i="11"/>
  <c r="AG51" i="11"/>
  <c r="AC51" i="11"/>
  <c r="AD51" i="11" s="1"/>
  <c r="AE51" i="11" s="1"/>
  <c r="AF51" i="11" s="1"/>
  <c r="AB51" i="11"/>
  <c r="X51" i="11"/>
  <c r="W51" i="11"/>
  <c r="S51" i="11"/>
  <c r="R51" i="11"/>
  <c r="Q51" i="11"/>
  <c r="P51" i="11"/>
  <c r="B51" i="11"/>
  <c r="A51" i="11"/>
  <c r="BB50" i="11"/>
  <c r="BA50" i="11"/>
  <c r="AW50" i="11"/>
  <c r="AV50" i="11"/>
  <c r="AR50" i="11"/>
  <c r="AQ50" i="11"/>
  <c r="AM50" i="11"/>
  <c r="AN50" i="11" s="1"/>
  <c r="AO50" i="11" s="1"/>
  <c r="AP50" i="11" s="1"/>
  <c r="AL50" i="11"/>
  <c r="AH50" i="11"/>
  <c r="AG50" i="11"/>
  <c r="AC50" i="11"/>
  <c r="AB50" i="11"/>
  <c r="X50" i="11"/>
  <c r="W50" i="11"/>
  <c r="S50" i="11"/>
  <c r="R50" i="11"/>
  <c r="Q50" i="11"/>
  <c r="P50" i="11"/>
  <c r="B50" i="11"/>
  <c r="A50" i="11"/>
  <c r="BB49" i="11"/>
  <c r="BA49" i="11"/>
  <c r="AW49" i="11"/>
  <c r="AX49" i="11" s="1"/>
  <c r="AY49" i="11" s="1"/>
  <c r="AZ49" i="11" s="1"/>
  <c r="AV49" i="11"/>
  <c r="AR49" i="11"/>
  <c r="AQ49" i="11"/>
  <c r="AM49" i="11"/>
  <c r="AL49" i="11"/>
  <c r="AH49" i="11"/>
  <c r="AG49" i="11"/>
  <c r="AC49" i="11"/>
  <c r="AD49" i="11" s="1"/>
  <c r="AE49" i="11" s="1"/>
  <c r="AF49" i="11" s="1"/>
  <c r="AB49" i="11"/>
  <c r="X49" i="11"/>
  <c r="W49" i="11"/>
  <c r="S49" i="11"/>
  <c r="R49" i="11"/>
  <c r="Q49" i="11"/>
  <c r="P49" i="11"/>
  <c r="B49" i="11"/>
  <c r="A49" i="11"/>
  <c r="BB48" i="11"/>
  <c r="BA48" i="11"/>
  <c r="AW48" i="11"/>
  <c r="AV48" i="11"/>
  <c r="AR48" i="11"/>
  <c r="AQ48" i="11"/>
  <c r="AM48" i="11"/>
  <c r="AN48" i="11" s="1"/>
  <c r="AO48" i="11" s="1"/>
  <c r="AP48" i="11" s="1"/>
  <c r="AL48" i="11"/>
  <c r="AH48" i="11"/>
  <c r="AG48" i="11"/>
  <c r="AC48" i="11"/>
  <c r="AB48" i="11"/>
  <c r="X48" i="11"/>
  <c r="W48" i="11"/>
  <c r="S48" i="11"/>
  <c r="R48" i="11"/>
  <c r="Q48" i="11"/>
  <c r="P48" i="11"/>
  <c r="B48" i="11"/>
  <c r="A48" i="11"/>
  <c r="BB47" i="11"/>
  <c r="BA47" i="11"/>
  <c r="AW47" i="11"/>
  <c r="AX47" i="11" s="1"/>
  <c r="AY47" i="11" s="1"/>
  <c r="AZ47" i="11" s="1"/>
  <c r="AV47" i="11"/>
  <c r="AR47" i="11"/>
  <c r="AQ47" i="11"/>
  <c r="AM47" i="11"/>
  <c r="AL47" i="11"/>
  <c r="AH47" i="11"/>
  <c r="AG47" i="11"/>
  <c r="AC47" i="11"/>
  <c r="AD47" i="11" s="1"/>
  <c r="AE47" i="11" s="1"/>
  <c r="AF47" i="11" s="1"/>
  <c r="AB47" i="11"/>
  <c r="X47" i="11"/>
  <c r="W47" i="11"/>
  <c r="S47" i="11"/>
  <c r="R47" i="11"/>
  <c r="Q47" i="11"/>
  <c r="P47" i="11"/>
  <c r="B47" i="11"/>
  <c r="A47" i="11"/>
  <c r="BB46" i="11"/>
  <c r="BA46" i="11"/>
  <c r="AW46" i="11"/>
  <c r="AV46" i="11"/>
  <c r="AR46" i="11"/>
  <c r="AQ46" i="11"/>
  <c r="AM46" i="11"/>
  <c r="AN46" i="11" s="1"/>
  <c r="AO46" i="11" s="1"/>
  <c r="AP46" i="11" s="1"/>
  <c r="AL46" i="11"/>
  <c r="AH46" i="11"/>
  <c r="AG46" i="11"/>
  <c r="AC46" i="11"/>
  <c r="AB46" i="11"/>
  <c r="X46" i="11"/>
  <c r="W46" i="11"/>
  <c r="S46" i="11"/>
  <c r="R46" i="11"/>
  <c r="Q46" i="11"/>
  <c r="P46" i="11"/>
  <c r="B46" i="11"/>
  <c r="A46" i="11"/>
  <c r="BB45" i="11"/>
  <c r="BA45" i="11"/>
  <c r="AW45" i="11"/>
  <c r="AX45" i="11" s="1"/>
  <c r="AY45" i="11" s="1"/>
  <c r="AZ45" i="11" s="1"/>
  <c r="AV45" i="11"/>
  <c r="AR45" i="11"/>
  <c r="AQ45" i="11"/>
  <c r="AM45" i="11"/>
  <c r="AL45" i="11"/>
  <c r="AH45" i="11"/>
  <c r="AG45" i="11"/>
  <c r="AC45" i="11"/>
  <c r="AD45" i="11" s="1"/>
  <c r="AE45" i="11" s="1"/>
  <c r="AF45" i="11" s="1"/>
  <c r="AB45" i="11"/>
  <c r="X45" i="11"/>
  <c r="W45" i="11"/>
  <c r="S45" i="11"/>
  <c r="R45" i="11"/>
  <c r="Q45" i="11"/>
  <c r="P45" i="11"/>
  <c r="B45" i="11"/>
  <c r="A45" i="11"/>
  <c r="BB44" i="11"/>
  <c r="BA44" i="11"/>
  <c r="AW44" i="11"/>
  <c r="AV44" i="11"/>
  <c r="AR44" i="11"/>
  <c r="AQ44" i="11"/>
  <c r="AM44" i="11"/>
  <c r="AN44" i="11" s="1"/>
  <c r="AO44" i="11" s="1"/>
  <c r="AP44" i="11" s="1"/>
  <c r="AL44" i="11"/>
  <c r="AH44" i="11"/>
  <c r="AG44" i="11"/>
  <c r="AC44" i="11"/>
  <c r="AB44" i="11"/>
  <c r="X44" i="11"/>
  <c r="W44" i="11"/>
  <c r="S44" i="11"/>
  <c r="R44" i="11"/>
  <c r="Q44" i="11"/>
  <c r="P44" i="11"/>
  <c r="B44" i="11"/>
  <c r="A44" i="11"/>
  <c r="BB43" i="11"/>
  <c r="BA43" i="11"/>
  <c r="AW43" i="11"/>
  <c r="AX43" i="11" s="1"/>
  <c r="AY43" i="11" s="1"/>
  <c r="AZ43" i="11" s="1"/>
  <c r="AV43" i="11"/>
  <c r="AR43" i="11"/>
  <c r="AQ43" i="11"/>
  <c r="AM43" i="11"/>
  <c r="AL43" i="11"/>
  <c r="AH43" i="11"/>
  <c r="AG43" i="11"/>
  <c r="AC43" i="11"/>
  <c r="AD43" i="11" s="1"/>
  <c r="AE43" i="11" s="1"/>
  <c r="AF43" i="11" s="1"/>
  <c r="AB43" i="11"/>
  <c r="X43" i="11"/>
  <c r="W43" i="11"/>
  <c r="S43" i="11"/>
  <c r="R43" i="11"/>
  <c r="Q43" i="11"/>
  <c r="P43" i="11"/>
  <c r="B43" i="11"/>
  <c r="A43" i="11"/>
  <c r="BB42" i="11"/>
  <c r="BA42" i="11"/>
  <c r="AW42" i="11"/>
  <c r="AV42" i="11"/>
  <c r="AR42" i="11"/>
  <c r="AQ42" i="11"/>
  <c r="AM42" i="11"/>
  <c r="AN42" i="11" s="1"/>
  <c r="AO42" i="11" s="1"/>
  <c r="AP42" i="11" s="1"/>
  <c r="AL42" i="11"/>
  <c r="AH42" i="11"/>
  <c r="AG42" i="11"/>
  <c r="AC42" i="11"/>
  <c r="AB42" i="11"/>
  <c r="X42" i="11"/>
  <c r="W42" i="11"/>
  <c r="S42" i="11"/>
  <c r="R42" i="11"/>
  <c r="Q42" i="11"/>
  <c r="P42" i="11"/>
  <c r="B42" i="11"/>
  <c r="A42" i="11"/>
  <c r="BB41" i="11"/>
  <c r="BA41" i="11"/>
  <c r="AW41" i="11"/>
  <c r="AX41" i="11" s="1"/>
  <c r="AY41" i="11" s="1"/>
  <c r="AZ41" i="11" s="1"/>
  <c r="AV41" i="11"/>
  <c r="AR41" i="11"/>
  <c r="AQ41" i="11"/>
  <c r="AM41" i="11"/>
  <c r="AL41" i="11"/>
  <c r="AH41" i="11"/>
  <c r="AG41" i="11"/>
  <c r="AC41" i="11"/>
  <c r="AD41" i="11" s="1"/>
  <c r="AE41" i="11" s="1"/>
  <c r="AF41" i="11" s="1"/>
  <c r="AB41" i="11"/>
  <c r="X41" i="11"/>
  <c r="W41" i="11"/>
  <c r="S41" i="11"/>
  <c r="R41" i="11"/>
  <c r="Q41" i="11"/>
  <c r="P41" i="11"/>
  <c r="B41" i="11"/>
  <c r="A41" i="11"/>
  <c r="BB40" i="11"/>
  <c r="BA40" i="11"/>
  <c r="AW40" i="11"/>
  <c r="AV40" i="11"/>
  <c r="AR40" i="11"/>
  <c r="AQ40" i="11"/>
  <c r="AM40" i="11"/>
  <c r="AN40" i="11" s="1"/>
  <c r="AO40" i="11" s="1"/>
  <c r="AP40" i="11" s="1"/>
  <c r="AL40" i="11"/>
  <c r="AH40" i="11"/>
  <c r="AG40" i="11"/>
  <c r="AC40" i="11"/>
  <c r="AB40" i="11"/>
  <c r="X40" i="11"/>
  <c r="W40" i="11"/>
  <c r="S40" i="11"/>
  <c r="R40" i="11"/>
  <c r="Q40" i="11"/>
  <c r="P40" i="11"/>
  <c r="B40" i="11"/>
  <c r="A40" i="11"/>
  <c r="BB39" i="11"/>
  <c r="BA39" i="11"/>
  <c r="AW39" i="11"/>
  <c r="AX39" i="11" s="1"/>
  <c r="AY39" i="11" s="1"/>
  <c r="AZ39" i="11" s="1"/>
  <c r="AV39" i="11"/>
  <c r="AR39" i="11"/>
  <c r="AQ39" i="11"/>
  <c r="AM39" i="11"/>
  <c r="AL39" i="11"/>
  <c r="AH39" i="11"/>
  <c r="AG39" i="11"/>
  <c r="AC39" i="11"/>
  <c r="AD39" i="11" s="1"/>
  <c r="AE39" i="11" s="1"/>
  <c r="AF39" i="11" s="1"/>
  <c r="AB39" i="11"/>
  <c r="X39" i="11"/>
  <c r="W39" i="11"/>
  <c r="S39" i="11"/>
  <c r="R39" i="11"/>
  <c r="Q39" i="11"/>
  <c r="P39" i="11"/>
  <c r="B39" i="11"/>
  <c r="A39" i="11"/>
  <c r="BB38" i="11"/>
  <c r="BA38" i="11"/>
  <c r="AW38" i="11"/>
  <c r="AV38" i="11"/>
  <c r="AR38" i="11"/>
  <c r="AQ38" i="11"/>
  <c r="AM38" i="11"/>
  <c r="AN38" i="11" s="1"/>
  <c r="AO38" i="11" s="1"/>
  <c r="AP38" i="11" s="1"/>
  <c r="AL38" i="11"/>
  <c r="AH38" i="11"/>
  <c r="AG38" i="11"/>
  <c r="AC38" i="11"/>
  <c r="AB38" i="11"/>
  <c r="X38" i="11"/>
  <c r="W38" i="11"/>
  <c r="S38" i="11"/>
  <c r="R38" i="11"/>
  <c r="Q38" i="11"/>
  <c r="P38" i="11"/>
  <c r="B38" i="11"/>
  <c r="A38" i="11"/>
  <c r="BB37" i="11"/>
  <c r="BA37" i="11"/>
  <c r="AW37" i="11"/>
  <c r="AX37" i="11" s="1"/>
  <c r="AY37" i="11" s="1"/>
  <c r="AZ37" i="11" s="1"/>
  <c r="AV37" i="11"/>
  <c r="AR37" i="11"/>
  <c r="AQ37" i="11"/>
  <c r="AM37" i="11"/>
  <c r="AL37" i="11"/>
  <c r="AH37" i="11"/>
  <c r="AG37" i="11"/>
  <c r="AC37" i="11"/>
  <c r="AD37" i="11" s="1"/>
  <c r="AE37" i="11" s="1"/>
  <c r="AF37" i="11" s="1"/>
  <c r="AB37" i="11"/>
  <c r="X37" i="11"/>
  <c r="W37" i="11"/>
  <c r="S37" i="11"/>
  <c r="R37" i="11"/>
  <c r="Q37" i="11"/>
  <c r="P37" i="11"/>
  <c r="B37" i="11"/>
  <c r="A37" i="11"/>
  <c r="BB36" i="11"/>
  <c r="BA36" i="11"/>
  <c r="AW36" i="11"/>
  <c r="AV36" i="11"/>
  <c r="AR36" i="11"/>
  <c r="AQ36" i="11"/>
  <c r="AM36" i="11"/>
  <c r="AN36" i="11" s="1"/>
  <c r="AO36" i="11" s="1"/>
  <c r="AP36" i="11" s="1"/>
  <c r="AL36" i="11"/>
  <c r="AH36" i="11"/>
  <c r="AG36" i="11"/>
  <c r="AC36" i="11"/>
  <c r="AB36" i="11"/>
  <c r="X36" i="11"/>
  <c r="W36" i="11"/>
  <c r="S36" i="11"/>
  <c r="R36" i="11"/>
  <c r="Q36" i="11"/>
  <c r="P36" i="11"/>
  <c r="B36" i="11"/>
  <c r="A36" i="11"/>
  <c r="BB35" i="11"/>
  <c r="BA35" i="11"/>
  <c r="AW35" i="11"/>
  <c r="AX35" i="11" s="1"/>
  <c r="AY35" i="11" s="1"/>
  <c r="AZ35" i="11" s="1"/>
  <c r="AV35" i="11"/>
  <c r="AR35" i="11"/>
  <c r="AQ35" i="11"/>
  <c r="AM35" i="11"/>
  <c r="AL35" i="11"/>
  <c r="AH35" i="11"/>
  <c r="AG35" i="11"/>
  <c r="AC35" i="11"/>
  <c r="AD35" i="11" s="1"/>
  <c r="AE35" i="11" s="1"/>
  <c r="AF35" i="11" s="1"/>
  <c r="AB35" i="11"/>
  <c r="X35" i="11"/>
  <c r="W35" i="11"/>
  <c r="S35" i="11"/>
  <c r="R35" i="11"/>
  <c r="Q35" i="11"/>
  <c r="P35" i="11"/>
  <c r="B35" i="11"/>
  <c r="A35" i="11"/>
  <c r="BB34" i="11"/>
  <c r="BA34" i="11"/>
  <c r="AW34" i="11"/>
  <c r="AV34" i="11"/>
  <c r="AR34" i="11"/>
  <c r="AQ34" i="11"/>
  <c r="AM34" i="11"/>
  <c r="AN34" i="11" s="1"/>
  <c r="AO34" i="11" s="1"/>
  <c r="AP34" i="11" s="1"/>
  <c r="AL34" i="11"/>
  <c r="AH34" i="11"/>
  <c r="AG34" i="11"/>
  <c r="AC34" i="11"/>
  <c r="AB34" i="11"/>
  <c r="X34" i="11"/>
  <c r="W34" i="11"/>
  <c r="S34" i="11"/>
  <c r="R34" i="11"/>
  <c r="Q34" i="11"/>
  <c r="P34" i="11"/>
  <c r="B34" i="11"/>
  <c r="A34" i="11"/>
  <c r="BB33" i="11"/>
  <c r="BA33" i="11"/>
  <c r="AW33" i="11"/>
  <c r="AX33" i="11" s="1"/>
  <c r="AY33" i="11" s="1"/>
  <c r="AZ33" i="11" s="1"/>
  <c r="AV33" i="11"/>
  <c r="AR33" i="11"/>
  <c r="AQ33" i="11"/>
  <c r="AM33" i="11"/>
  <c r="AL33" i="11"/>
  <c r="AH33" i="11"/>
  <c r="AG33" i="11"/>
  <c r="AC33" i="11"/>
  <c r="AD33" i="11" s="1"/>
  <c r="AE33" i="11" s="1"/>
  <c r="AF33" i="11" s="1"/>
  <c r="AB33" i="11"/>
  <c r="X33" i="11"/>
  <c r="W33" i="11"/>
  <c r="S33" i="11"/>
  <c r="R33" i="11"/>
  <c r="Q33" i="11"/>
  <c r="P33" i="11"/>
  <c r="B33" i="11"/>
  <c r="A33" i="11"/>
  <c r="BB32" i="11"/>
  <c r="BA32" i="11"/>
  <c r="AW32" i="11"/>
  <c r="AV32" i="11"/>
  <c r="AR32" i="11"/>
  <c r="AQ32" i="11"/>
  <c r="AM32" i="11"/>
  <c r="AN32" i="11" s="1"/>
  <c r="AO32" i="11" s="1"/>
  <c r="AP32" i="11" s="1"/>
  <c r="AL32" i="11"/>
  <c r="AH32" i="11"/>
  <c r="AG32" i="11"/>
  <c r="AC32" i="11"/>
  <c r="AB32" i="11"/>
  <c r="X32" i="11"/>
  <c r="W32" i="11"/>
  <c r="S32" i="11"/>
  <c r="R32" i="11"/>
  <c r="Q32" i="11"/>
  <c r="P32" i="11"/>
  <c r="B32" i="11"/>
  <c r="A32" i="11"/>
  <c r="BB31" i="11"/>
  <c r="BA31" i="11"/>
  <c r="AW31" i="11"/>
  <c r="AX31" i="11" s="1"/>
  <c r="AY31" i="11" s="1"/>
  <c r="AZ31" i="11" s="1"/>
  <c r="AV31" i="11"/>
  <c r="AR31" i="11"/>
  <c r="AQ31" i="11"/>
  <c r="AM31" i="11"/>
  <c r="AL31" i="11"/>
  <c r="AH31" i="11"/>
  <c r="AG31" i="11"/>
  <c r="AC31" i="11"/>
  <c r="AD31" i="11" s="1"/>
  <c r="AE31" i="11" s="1"/>
  <c r="AF31" i="11" s="1"/>
  <c r="AB31" i="11"/>
  <c r="X31" i="11"/>
  <c r="W31" i="11"/>
  <c r="S31" i="11"/>
  <c r="R31" i="11"/>
  <c r="Q31" i="11"/>
  <c r="P31" i="11"/>
  <c r="B31" i="11"/>
  <c r="A31" i="11"/>
  <c r="BB30" i="11"/>
  <c r="BA30" i="11"/>
  <c r="AW30" i="11"/>
  <c r="AV30" i="11"/>
  <c r="AR30" i="11"/>
  <c r="AQ30" i="11"/>
  <c r="AM30" i="11"/>
  <c r="AN30" i="11" s="1"/>
  <c r="AO30" i="11" s="1"/>
  <c r="AP30" i="11" s="1"/>
  <c r="AL30" i="11"/>
  <c r="AH30" i="11"/>
  <c r="AG30" i="11"/>
  <c r="AC30" i="11"/>
  <c r="AB30" i="11"/>
  <c r="X30" i="11"/>
  <c r="W30" i="11"/>
  <c r="S30" i="11"/>
  <c r="R30" i="11"/>
  <c r="Q30" i="11"/>
  <c r="P30" i="11"/>
  <c r="B30" i="11"/>
  <c r="A30" i="11"/>
  <c r="BB26" i="11"/>
  <c r="BA26" i="11"/>
  <c r="AW26" i="11"/>
  <c r="AX26" i="11" s="1"/>
  <c r="AY26" i="11" s="1"/>
  <c r="AZ26" i="11" s="1"/>
  <c r="AV26" i="11"/>
  <c r="AR26" i="11"/>
  <c r="AQ26" i="11"/>
  <c r="AM26" i="11"/>
  <c r="AL26" i="11"/>
  <c r="AH26" i="11"/>
  <c r="AG26" i="11"/>
  <c r="AC26" i="11"/>
  <c r="AD26" i="11" s="1"/>
  <c r="AE26" i="11" s="1"/>
  <c r="AF26" i="11" s="1"/>
  <c r="AB26" i="11"/>
  <c r="X26" i="11"/>
  <c r="W26" i="11"/>
  <c r="S26" i="11"/>
  <c r="R26" i="11"/>
  <c r="Q26" i="11"/>
  <c r="P26" i="11"/>
  <c r="B26" i="11"/>
  <c r="A26" i="11"/>
  <c r="BB25" i="11"/>
  <c r="BA25" i="11"/>
  <c r="AW25" i="11"/>
  <c r="AV25" i="11"/>
  <c r="AR25" i="11"/>
  <c r="AQ25" i="11"/>
  <c r="AM25" i="11"/>
  <c r="AN25" i="11" s="1"/>
  <c r="AO25" i="11" s="1"/>
  <c r="AP25" i="11" s="1"/>
  <c r="AL25" i="11"/>
  <c r="AH25" i="11"/>
  <c r="AG25" i="11"/>
  <c r="AC25" i="11"/>
  <c r="AB25" i="11"/>
  <c r="X25" i="11"/>
  <c r="W25" i="11"/>
  <c r="S25" i="11"/>
  <c r="R25" i="11"/>
  <c r="Q25" i="11"/>
  <c r="P25" i="11"/>
  <c r="B25" i="11"/>
  <c r="A25" i="11"/>
  <c r="BB29" i="11"/>
  <c r="BA29" i="11"/>
  <c r="AW29" i="11"/>
  <c r="AX29" i="11" s="1"/>
  <c r="AY29" i="11" s="1"/>
  <c r="AZ29" i="11" s="1"/>
  <c r="AV29" i="11"/>
  <c r="AR29" i="11"/>
  <c r="AQ29" i="11"/>
  <c r="AM29" i="11"/>
  <c r="AL29" i="11"/>
  <c r="AH29" i="11"/>
  <c r="AG29" i="11"/>
  <c r="AC29" i="11"/>
  <c r="AD29" i="11" s="1"/>
  <c r="AE29" i="11" s="1"/>
  <c r="AF29" i="11" s="1"/>
  <c r="AB29" i="11"/>
  <c r="X29" i="11"/>
  <c r="W29" i="11"/>
  <c r="S29" i="11"/>
  <c r="R29" i="11"/>
  <c r="Q29" i="11"/>
  <c r="P29" i="11"/>
  <c r="B29" i="11"/>
  <c r="A29" i="11"/>
  <c r="BB28" i="11"/>
  <c r="BA28" i="11"/>
  <c r="AW28" i="11"/>
  <c r="AV28" i="11"/>
  <c r="AR28" i="11"/>
  <c r="AQ28" i="11"/>
  <c r="AM28" i="11"/>
  <c r="AN28" i="11" s="1"/>
  <c r="AO28" i="11" s="1"/>
  <c r="AP28" i="11" s="1"/>
  <c r="AL28" i="11"/>
  <c r="AH28" i="11"/>
  <c r="AG28" i="11"/>
  <c r="AC28" i="11"/>
  <c r="AB28" i="11"/>
  <c r="X28" i="11"/>
  <c r="W28" i="11"/>
  <c r="S28" i="11"/>
  <c r="R28" i="11"/>
  <c r="Q28" i="11"/>
  <c r="P28" i="11"/>
  <c r="B28" i="11"/>
  <c r="A28" i="11"/>
  <c r="BB27" i="11"/>
  <c r="BA27" i="11"/>
  <c r="AW27" i="11"/>
  <c r="AX27" i="11" s="1"/>
  <c r="AY27" i="11" s="1"/>
  <c r="AZ27" i="11" s="1"/>
  <c r="AV27" i="11"/>
  <c r="AR27" i="11"/>
  <c r="AQ27" i="11"/>
  <c r="AM27" i="11"/>
  <c r="AL27" i="11"/>
  <c r="AH27" i="11"/>
  <c r="AG27" i="11"/>
  <c r="AC27" i="11"/>
  <c r="AD27" i="11" s="1"/>
  <c r="AE27" i="11" s="1"/>
  <c r="AF27" i="11" s="1"/>
  <c r="AB27" i="11"/>
  <c r="X27" i="11"/>
  <c r="W27" i="11"/>
  <c r="S27" i="11"/>
  <c r="R27" i="11"/>
  <c r="Q27" i="11"/>
  <c r="P27" i="11"/>
  <c r="B27" i="11"/>
  <c r="A27" i="11"/>
  <c r="BB24" i="11"/>
  <c r="BA24" i="11"/>
  <c r="AW24" i="11"/>
  <c r="AV24" i="11"/>
  <c r="AR24" i="11"/>
  <c r="AQ24" i="11"/>
  <c r="AM24" i="11"/>
  <c r="AN24" i="11" s="1"/>
  <c r="AO24" i="11" s="1"/>
  <c r="AP24" i="11" s="1"/>
  <c r="AL24" i="11"/>
  <c r="AH24" i="11"/>
  <c r="AG24" i="11"/>
  <c r="AC24" i="11"/>
  <c r="AB24" i="11"/>
  <c r="X24" i="11"/>
  <c r="W24" i="11"/>
  <c r="S24" i="11"/>
  <c r="R24" i="11"/>
  <c r="Q24" i="11"/>
  <c r="P24" i="11"/>
  <c r="B24" i="11"/>
  <c r="A24" i="11"/>
  <c r="BB23" i="11"/>
  <c r="BA23" i="11"/>
  <c r="AW23" i="11"/>
  <c r="AX23" i="11" s="1"/>
  <c r="AY23" i="11" s="1"/>
  <c r="AZ23" i="11" s="1"/>
  <c r="AV23" i="11"/>
  <c r="AR23" i="11"/>
  <c r="AQ23" i="11"/>
  <c r="AM23" i="11"/>
  <c r="AL23" i="11"/>
  <c r="AH23" i="11"/>
  <c r="AG23" i="11"/>
  <c r="AC23" i="11"/>
  <c r="AD23" i="11" s="1"/>
  <c r="AE23" i="11" s="1"/>
  <c r="AF23" i="11" s="1"/>
  <c r="AB23" i="11"/>
  <c r="X23" i="11"/>
  <c r="W23" i="11"/>
  <c r="S23" i="11"/>
  <c r="R23" i="11"/>
  <c r="Q23" i="11"/>
  <c r="P23" i="11"/>
  <c r="B23" i="11"/>
  <c r="A23" i="11"/>
  <c r="BB22" i="11"/>
  <c r="BA22" i="11"/>
  <c r="AW22" i="11"/>
  <c r="AV22" i="11"/>
  <c r="AR22" i="11"/>
  <c r="AQ22" i="11"/>
  <c r="AM22" i="11"/>
  <c r="AN22" i="11" s="1"/>
  <c r="AO22" i="11" s="1"/>
  <c r="AP22" i="11" s="1"/>
  <c r="AL22" i="11"/>
  <c r="AH22" i="11"/>
  <c r="AG22" i="11"/>
  <c r="AC22" i="11"/>
  <c r="AB22" i="11"/>
  <c r="X22" i="11"/>
  <c r="W22" i="11"/>
  <c r="S22" i="11"/>
  <c r="R22" i="11"/>
  <c r="Q22" i="11"/>
  <c r="P22" i="11"/>
  <c r="B22" i="11"/>
  <c r="A22" i="11"/>
  <c r="BB21" i="11"/>
  <c r="BA21" i="11"/>
  <c r="AW21" i="11"/>
  <c r="AX21" i="11" s="1"/>
  <c r="AY21" i="11" s="1"/>
  <c r="AZ21" i="11" s="1"/>
  <c r="AV21" i="11"/>
  <c r="AR21" i="11"/>
  <c r="AQ21" i="11"/>
  <c r="AM21" i="11"/>
  <c r="AL21" i="11"/>
  <c r="AH21" i="11"/>
  <c r="AG21" i="11"/>
  <c r="AC21" i="11"/>
  <c r="AD21" i="11" s="1"/>
  <c r="AE21" i="11" s="1"/>
  <c r="AF21" i="11" s="1"/>
  <c r="AB21" i="11"/>
  <c r="X21" i="11"/>
  <c r="W21" i="11"/>
  <c r="S21" i="11"/>
  <c r="R21" i="11"/>
  <c r="Q21" i="11"/>
  <c r="P21" i="11"/>
  <c r="B21" i="11"/>
  <c r="A21" i="11"/>
  <c r="BB20" i="11"/>
  <c r="BA20" i="11"/>
  <c r="AW20" i="11"/>
  <c r="AV20" i="11"/>
  <c r="AR20" i="11"/>
  <c r="AQ20" i="11"/>
  <c r="AM20" i="11"/>
  <c r="AN20" i="11" s="1"/>
  <c r="AO20" i="11" s="1"/>
  <c r="AP20" i="11" s="1"/>
  <c r="AL20" i="11"/>
  <c r="AH20" i="11"/>
  <c r="AG20" i="11"/>
  <c r="AC20" i="11"/>
  <c r="AB20" i="11"/>
  <c r="X20" i="11"/>
  <c r="W20" i="11"/>
  <c r="S20" i="11"/>
  <c r="R20" i="11"/>
  <c r="Q20" i="11"/>
  <c r="P20" i="11"/>
  <c r="B20" i="11"/>
  <c r="A20" i="11"/>
  <c r="BB18" i="11"/>
  <c r="BA18" i="11"/>
  <c r="AW18" i="11"/>
  <c r="AX18" i="11" s="1"/>
  <c r="AY18" i="11" s="1"/>
  <c r="AZ18" i="11" s="1"/>
  <c r="AV18" i="11"/>
  <c r="AR18" i="11"/>
  <c r="AQ18" i="11"/>
  <c r="AM18" i="11"/>
  <c r="AL18" i="11"/>
  <c r="AH18" i="11"/>
  <c r="AG18" i="11"/>
  <c r="AC18" i="11"/>
  <c r="AD18" i="11" s="1"/>
  <c r="AE18" i="11" s="1"/>
  <c r="AF18" i="11" s="1"/>
  <c r="AB18" i="11"/>
  <c r="X18" i="11"/>
  <c r="W18" i="11"/>
  <c r="S18" i="11"/>
  <c r="R18" i="11"/>
  <c r="Q18" i="11"/>
  <c r="P18" i="11"/>
  <c r="B18" i="11"/>
  <c r="A18" i="11"/>
  <c r="BB19" i="11"/>
  <c r="BA19" i="11"/>
  <c r="AW19" i="11"/>
  <c r="AV19" i="11"/>
  <c r="AR19" i="11"/>
  <c r="AQ19" i="11"/>
  <c r="AM19" i="11"/>
  <c r="AN19" i="11" s="1"/>
  <c r="AO19" i="11" s="1"/>
  <c r="AP19" i="11" s="1"/>
  <c r="AL19" i="11"/>
  <c r="AH19" i="11"/>
  <c r="AG19" i="11"/>
  <c r="AC19" i="11"/>
  <c r="AB19" i="11"/>
  <c r="X19" i="11"/>
  <c r="W19" i="11"/>
  <c r="S19" i="11"/>
  <c r="R19" i="11"/>
  <c r="Q19" i="11"/>
  <c r="P19" i="11"/>
  <c r="B19" i="11"/>
  <c r="A19" i="11"/>
  <c r="BB17" i="11"/>
  <c r="BA17" i="11"/>
  <c r="AW17" i="11"/>
  <c r="AX17" i="11" s="1"/>
  <c r="AY17" i="11" s="1"/>
  <c r="AZ17" i="11" s="1"/>
  <c r="AV17" i="11"/>
  <c r="AR17" i="11"/>
  <c r="AQ17" i="11"/>
  <c r="AM17" i="11"/>
  <c r="AL17" i="11"/>
  <c r="AH17" i="11"/>
  <c r="AG17" i="11"/>
  <c r="AC17" i="11"/>
  <c r="AD17" i="11" s="1"/>
  <c r="AE17" i="11" s="1"/>
  <c r="AF17" i="11" s="1"/>
  <c r="AB17" i="11"/>
  <c r="X17" i="11"/>
  <c r="W17" i="11"/>
  <c r="S17" i="11"/>
  <c r="R17" i="11"/>
  <c r="Q17" i="11"/>
  <c r="P17" i="11"/>
  <c r="B17" i="11"/>
  <c r="A17" i="11"/>
  <c r="BB16" i="11"/>
  <c r="BA16" i="11"/>
  <c r="AW16" i="11"/>
  <c r="AV16" i="11"/>
  <c r="AR16" i="11"/>
  <c r="AQ16" i="11"/>
  <c r="AM16" i="11"/>
  <c r="AN16" i="11" s="1"/>
  <c r="AO16" i="11" s="1"/>
  <c r="AP16" i="11" s="1"/>
  <c r="AL16" i="11"/>
  <c r="AH16" i="11"/>
  <c r="AG16" i="11"/>
  <c r="AC16" i="11"/>
  <c r="AB16" i="11"/>
  <c r="X16" i="11"/>
  <c r="W16" i="11"/>
  <c r="S16" i="11"/>
  <c r="R16" i="11"/>
  <c r="Q16" i="11"/>
  <c r="P16" i="11"/>
  <c r="B16" i="11"/>
  <c r="A16" i="11"/>
  <c r="BB15" i="11"/>
  <c r="BA15" i="11"/>
  <c r="AW15" i="11"/>
  <c r="AX15" i="11" s="1"/>
  <c r="AY15" i="11" s="1"/>
  <c r="AZ15" i="11" s="1"/>
  <c r="AV15" i="11"/>
  <c r="AR15" i="11"/>
  <c r="AQ15" i="11"/>
  <c r="AM15" i="11"/>
  <c r="AL15" i="11"/>
  <c r="AH15" i="11"/>
  <c r="AG15" i="11"/>
  <c r="AC15" i="11"/>
  <c r="AD15" i="11" s="1"/>
  <c r="AE15" i="11" s="1"/>
  <c r="AF15" i="11" s="1"/>
  <c r="AB15" i="11"/>
  <c r="X15" i="11"/>
  <c r="W15" i="11"/>
  <c r="S15" i="11"/>
  <c r="R15" i="11"/>
  <c r="Q15" i="11"/>
  <c r="P15" i="11"/>
  <c r="B15" i="11"/>
  <c r="A15" i="11"/>
  <c r="BB14" i="11"/>
  <c r="BA14" i="11"/>
  <c r="AW14" i="11"/>
  <c r="AV14" i="11"/>
  <c r="AR14" i="11"/>
  <c r="AQ14" i="11"/>
  <c r="AM14" i="11"/>
  <c r="AN14" i="11" s="1"/>
  <c r="AO14" i="11" s="1"/>
  <c r="AP14" i="11" s="1"/>
  <c r="AL14" i="11"/>
  <c r="AH14" i="11"/>
  <c r="AG14" i="11"/>
  <c r="AC14" i="11"/>
  <c r="AB14" i="11"/>
  <c r="X14" i="11"/>
  <c r="W14" i="11"/>
  <c r="S14" i="11"/>
  <c r="R14" i="11"/>
  <c r="Q14" i="11"/>
  <c r="P14" i="11"/>
  <c r="B14" i="11"/>
  <c r="A14" i="11"/>
  <c r="BB13" i="11"/>
  <c r="BA13" i="11"/>
  <c r="AW13" i="11"/>
  <c r="AX13" i="11" s="1"/>
  <c r="AY13" i="11" s="1"/>
  <c r="AZ13" i="11" s="1"/>
  <c r="AV13" i="11"/>
  <c r="AR13" i="11"/>
  <c r="AQ13" i="11"/>
  <c r="AM13" i="11"/>
  <c r="AL13" i="11"/>
  <c r="AH13" i="11"/>
  <c r="AG13" i="11"/>
  <c r="AC13" i="11"/>
  <c r="AD13" i="11" s="1"/>
  <c r="AE13" i="11" s="1"/>
  <c r="AF13" i="11" s="1"/>
  <c r="AB13" i="11"/>
  <c r="X13" i="11"/>
  <c r="W13" i="11"/>
  <c r="S13" i="11"/>
  <c r="R13" i="11"/>
  <c r="Q13" i="11"/>
  <c r="P13" i="11"/>
  <c r="B13" i="11"/>
  <c r="A13" i="11"/>
  <c r="BB12" i="11"/>
  <c r="BA12" i="11"/>
  <c r="AW12" i="11"/>
  <c r="AV12" i="11"/>
  <c r="AR12" i="11"/>
  <c r="AQ12" i="11"/>
  <c r="AM12" i="11"/>
  <c r="AN12" i="11" s="1"/>
  <c r="AO12" i="11" s="1"/>
  <c r="AP12" i="11" s="1"/>
  <c r="AL12" i="11"/>
  <c r="AH12" i="11"/>
  <c r="AG12" i="11"/>
  <c r="AC12" i="11"/>
  <c r="AB12" i="11"/>
  <c r="X12" i="11"/>
  <c r="W12" i="11"/>
  <c r="S12" i="11"/>
  <c r="R12" i="11"/>
  <c r="Q12" i="11"/>
  <c r="P12" i="11"/>
  <c r="B12" i="11"/>
  <c r="A12" i="11"/>
  <c r="BB11" i="11"/>
  <c r="BA11" i="11"/>
  <c r="AW11" i="11"/>
  <c r="AX11" i="11" s="1"/>
  <c r="AY11" i="11" s="1"/>
  <c r="AZ11" i="11" s="1"/>
  <c r="AV11" i="11"/>
  <c r="AR11" i="11"/>
  <c r="AQ11" i="11"/>
  <c r="AM11" i="11"/>
  <c r="AL11" i="11"/>
  <c r="AH11" i="11"/>
  <c r="AG11" i="11"/>
  <c r="AC11" i="11"/>
  <c r="AD11" i="11" s="1"/>
  <c r="AE11" i="11" s="1"/>
  <c r="AF11" i="11" s="1"/>
  <c r="AB11" i="11"/>
  <c r="X11" i="11"/>
  <c r="W11" i="11"/>
  <c r="S11" i="11"/>
  <c r="R11" i="11"/>
  <c r="Q11" i="11"/>
  <c r="P11" i="11"/>
  <c r="B11" i="11"/>
  <c r="A11" i="11"/>
  <c r="BB10" i="11"/>
  <c r="BA10" i="11"/>
  <c r="AW10" i="11"/>
  <c r="AV10" i="11"/>
  <c r="AR10" i="11"/>
  <c r="AQ10" i="11"/>
  <c r="AM10" i="11"/>
  <c r="AN10" i="11" s="1"/>
  <c r="AO10" i="11" s="1"/>
  <c r="AP10" i="11" s="1"/>
  <c r="AL10" i="11"/>
  <c r="AH10" i="11"/>
  <c r="AG10" i="11"/>
  <c r="AC10" i="11"/>
  <c r="AB10" i="11"/>
  <c r="X10" i="11"/>
  <c r="W10" i="11"/>
  <c r="S10" i="11"/>
  <c r="R10" i="11"/>
  <c r="Q10" i="11"/>
  <c r="P10" i="11"/>
  <c r="B10" i="11"/>
  <c r="A10" i="11"/>
  <c r="BB9" i="11"/>
  <c r="BA9" i="11"/>
  <c r="AW9" i="11"/>
  <c r="AX9" i="11" s="1"/>
  <c r="AY9" i="11" s="1"/>
  <c r="AZ9" i="11" s="1"/>
  <c r="AV9" i="11"/>
  <c r="AR9" i="11"/>
  <c r="AQ9" i="11"/>
  <c r="AM9" i="11"/>
  <c r="AL9" i="11"/>
  <c r="AH9" i="11"/>
  <c r="AG9" i="11"/>
  <c r="AC9" i="11"/>
  <c r="AD9" i="11" s="1"/>
  <c r="AE9" i="11" s="1"/>
  <c r="AF9" i="11" s="1"/>
  <c r="AB9" i="11"/>
  <c r="X9" i="11"/>
  <c r="W9" i="11"/>
  <c r="S9" i="11"/>
  <c r="R9" i="11"/>
  <c r="Q9" i="11"/>
  <c r="P9" i="11"/>
  <c r="B9" i="11"/>
  <c r="A9" i="11"/>
  <c r="BB8" i="11"/>
  <c r="BA8" i="11"/>
  <c r="AW8" i="11"/>
  <c r="AV8" i="11"/>
  <c r="AR8" i="11"/>
  <c r="AQ8" i="11"/>
  <c r="AM8" i="11"/>
  <c r="AN8" i="11" s="1"/>
  <c r="AO8" i="11" s="1"/>
  <c r="AP8" i="11" s="1"/>
  <c r="AL8" i="11"/>
  <c r="AH8" i="11"/>
  <c r="AG8" i="11"/>
  <c r="AC8" i="11"/>
  <c r="AB8" i="11"/>
  <c r="X8" i="11"/>
  <c r="W8" i="11"/>
  <c r="S8" i="11"/>
  <c r="R8" i="11"/>
  <c r="Q8" i="11"/>
  <c r="P8" i="11"/>
  <c r="B8" i="11"/>
  <c r="A8" i="11"/>
  <c r="BB7" i="11"/>
  <c r="BA7" i="11"/>
  <c r="AW7" i="11"/>
  <c r="AX7" i="11" s="1"/>
  <c r="AY7" i="11" s="1"/>
  <c r="AZ7" i="11" s="1"/>
  <c r="AV7" i="11"/>
  <c r="AR7" i="11"/>
  <c r="AQ7" i="11"/>
  <c r="AM7" i="11"/>
  <c r="AL7" i="11"/>
  <c r="AH7" i="11"/>
  <c r="AG7" i="11"/>
  <c r="AC7" i="11"/>
  <c r="AD7" i="11" s="1"/>
  <c r="AE7" i="11" s="1"/>
  <c r="AF7" i="11" s="1"/>
  <c r="AB7" i="11"/>
  <c r="X7" i="11"/>
  <c r="W7" i="11"/>
  <c r="S7" i="11"/>
  <c r="R7" i="11"/>
  <c r="Q7" i="11"/>
  <c r="P7" i="11"/>
  <c r="B7" i="11"/>
  <c r="A7" i="11"/>
  <c r="BB6" i="11"/>
  <c r="BA6" i="11"/>
  <c r="AW6" i="11"/>
  <c r="AV6" i="11"/>
  <c r="AR6" i="11"/>
  <c r="AQ6" i="11"/>
  <c r="AM6" i="11"/>
  <c r="AN6" i="11" s="1"/>
  <c r="AO6" i="11" s="1"/>
  <c r="AP6" i="11" s="1"/>
  <c r="AL6" i="11"/>
  <c r="AH6" i="11"/>
  <c r="AG6" i="11"/>
  <c r="AC6" i="11"/>
  <c r="AB6" i="11"/>
  <c r="X6" i="11"/>
  <c r="W6" i="11"/>
  <c r="S6" i="11"/>
  <c r="R6" i="11"/>
  <c r="Q6" i="11"/>
  <c r="P6" i="11"/>
  <c r="B6" i="11"/>
  <c r="A6" i="11"/>
  <c r="BB5" i="11"/>
  <c r="BA5" i="11"/>
  <c r="AW5" i="11"/>
  <c r="AX5" i="11" s="1"/>
  <c r="AY5" i="11" s="1"/>
  <c r="AZ5" i="11" s="1"/>
  <c r="AV5" i="11"/>
  <c r="AR5" i="11"/>
  <c r="AQ5" i="11"/>
  <c r="AM5" i="11"/>
  <c r="AL5" i="11"/>
  <c r="AH5" i="11"/>
  <c r="AG5" i="11"/>
  <c r="AC5" i="11"/>
  <c r="AD5" i="11" s="1"/>
  <c r="AE5" i="11" s="1"/>
  <c r="AF5" i="11" s="1"/>
  <c r="AB5" i="11"/>
  <c r="X5" i="11"/>
  <c r="W5" i="11"/>
  <c r="S5" i="11"/>
  <c r="R5" i="11"/>
  <c r="Q5" i="11"/>
  <c r="P5" i="11"/>
  <c r="B5" i="11"/>
  <c r="A5" i="11"/>
  <c r="BB4" i="11"/>
  <c r="BA4" i="11"/>
  <c r="AW4" i="11"/>
  <c r="AV4" i="11"/>
  <c r="AR4" i="11"/>
  <c r="AQ4" i="11"/>
  <c r="AM4" i="11"/>
  <c r="AN4" i="11" s="1"/>
  <c r="AO4" i="11" s="1"/>
  <c r="AP4" i="11" s="1"/>
  <c r="AL4" i="11"/>
  <c r="AH4" i="11"/>
  <c r="AG4" i="11"/>
  <c r="AC4" i="11"/>
  <c r="AB4" i="11"/>
  <c r="X4" i="11"/>
  <c r="W4" i="11"/>
  <c r="S4" i="11"/>
  <c r="R4" i="11"/>
  <c r="Q4" i="11"/>
  <c r="P4" i="11"/>
  <c r="B4" i="11"/>
  <c r="A4" i="11"/>
  <c r="BB3" i="11"/>
  <c r="BA3" i="11"/>
  <c r="AW3" i="11"/>
  <c r="AX3" i="11" s="1"/>
  <c r="AY3" i="11" s="1"/>
  <c r="AZ3" i="11" s="1"/>
  <c r="AV3" i="11"/>
  <c r="AR3" i="11"/>
  <c r="AQ3" i="11"/>
  <c r="AM3" i="11"/>
  <c r="AL3" i="11"/>
  <c r="AH3" i="11"/>
  <c r="AG3" i="11"/>
  <c r="AC3" i="11"/>
  <c r="AD3" i="11" s="1"/>
  <c r="AE3" i="11" s="1"/>
  <c r="AF3" i="11" s="1"/>
  <c r="AB3" i="11"/>
  <c r="X3" i="11"/>
  <c r="W3" i="11"/>
  <c r="S3" i="11"/>
  <c r="R3" i="11"/>
  <c r="Q3" i="11"/>
  <c r="P3" i="11"/>
  <c r="B3" i="11"/>
  <c r="A3" i="11"/>
  <c r="BB2" i="11"/>
  <c r="BA2" i="11"/>
  <c r="AW2" i="11"/>
  <c r="AV2" i="11"/>
  <c r="AR2" i="11"/>
  <c r="AQ2" i="11"/>
  <c r="AM2" i="11"/>
  <c r="AN2" i="11" s="1"/>
  <c r="AO2" i="11" s="1"/>
  <c r="AP2" i="11" s="1"/>
  <c r="AL2" i="11"/>
  <c r="AH2" i="11"/>
  <c r="AG2" i="11"/>
  <c r="AC2" i="11"/>
  <c r="AB2" i="11"/>
  <c r="X2" i="11"/>
  <c r="W2" i="11"/>
  <c r="S2" i="11"/>
  <c r="R2" i="11"/>
  <c r="Q2" i="11"/>
  <c r="P2" i="11"/>
  <c r="B2" i="11"/>
  <c r="A2" i="11"/>
  <c r="B1" i="11"/>
  <c r="A1" i="11"/>
  <c r="T8" i="11" l="1"/>
  <c r="U8" i="11" s="1"/>
  <c r="V8" i="11" s="1"/>
  <c r="T28" i="11"/>
  <c r="U28" i="11" s="1"/>
  <c r="V28" i="11" s="1"/>
  <c r="T44" i="11"/>
  <c r="U44" i="11" s="1"/>
  <c r="V44" i="11" s="1"/>
  <c r="T48" i="11"/>
  <c r="U48" i="11" s="1"/>
  <c r="V48" i="11" s="1"/>
  <c r="T50" i="11"/>
  <c r="U50" i="11" s="1"/>
  <c r="V50" i="11" s="1"/>
  <c r="T52" i="11"/>
  <c r="U52" i="11" s="1"/>
  <c r="V52" i="11" s="1"/>
  <c r="T54" i="11"/>
  <c r="U54" i="11" s="1"/>
  <c r="V54" i="11" s="1"/>
  <c r="T56" i="11"/>
  <c r="U56" i="11" s="1"/>
  <c r="V56" i="11" s="1"/>
  <c r="T2" i="11"/>
  <c r="U2" i="11" s="1"/>
  <c r="V2" i="11" s="1"/>
  <c r="T6" i="11"/>
  <c r="U6" i="11" s="1"/>
  <c r="V6" i="11" s="1"/>
  <c r="T14" i="11"/>
  <c r="U14" i="11" s="1"/>
  <c r="V14" i="11" s="1"/>
  <c r="T22" i="11"/>
  <c r="U22" i="11" s="1"/>
  <c r="V22" i="11" s="1"/>
  <c r="T24" i="11"/>
  <c r="U24" i="11" s="1"/>
  <c r="V24" i="11" s="1"/>
  <c r="T30" i="11"/>
  <c r="U30" i="11" s="1"/>
  <c r="V30" i="11" s="1"/>
  <c r="T36" i="11"/>
  <c r="U36" i="11" s="1"/>
  <c r="V36" i="11" s="1"/>
  <c r="T5" i="11"/>
  <c r="U5" i="11" s="1"/>
  <c r="V5" i="11" s="1"/>
  <c r="T15" i="11"/>
  <c r="U15" i="11" s="1"/>
  <c r="V15" i="11" s="1"/>
  <c r="T21" i="11"/>
  <c r="U21" i="11" s="1"/>
  <c r="V21" i="11" s="1"/>
  <c r="T27" i="11"/>
  <c r="U27" i="11" s="1"/>
  <c r="V27" i="11" s="1"/>
  <c r="T26" i="11"/>
  <c r="U26" i="11" s="1"/>
  <c r="V26" i="11" s="1"/>
  <c r="T31" i="11"/>
  <c r="U31" i="11" s="1"/>
  <c r="V31" i="11" s="1"/>
  <c r="T35" i="11"/>
  <c r="U35" i="11" s="1"/>
  <c r="V35" i="11" s="1"/>
  <c r="T41" i="11"/>
  <c r="U41" i="11" s="1"/>
  <c r="V41" i="11" s="1"/>
  <c r="T47" i="11"/>
  <c r="U47" i="11" s="1"/>
  <c r="V47" i="11" s="1"/>
  <c r="T53" i="11"/>
  <c r="U53" i="11" s="1"/>
  <c r="V53" i="11" s="1"/>
  <c r="T19" i="11"/>
  <c r="U19" i="11" s="1"/>
  <c r="V19" i="11" s="1"/>
  <c r="T32" i="11"/>
  <c r="U32" i="11" s="1"/>
  <c r="V32" i="11" s="1"/>
  <c r="T13" i="11"/>
  <c r="U13" i="11" s="1"/>
  <c r="V13" i="11" s="1"/>
  <c r="AD14" i="11"/>
  <c r="AE14" i="11" s="1"/>
  <c r="AF14" i="11" s="1"/>
  <c r="T18" i="11"/>
  <c r="U18" i="11" s="1"/>
  <c r="V18" i="11" s="1"/>
  <c r="T37" i="11"/>
  <c r="U37" i="11" s="1"/>
  <c r="V37" i="11" s="1"/>
  <c r="T39" i="11"/>
  <c r="U39" i="11" s="1"/>
  <c r="V39" i="11" s="1"/>
  <c r="T43" i="11"/>
  <c r="T49" i="11"/>
  <c r="U49" i="11" s="1"/>
  <c r="V49" i="11" s="1"/>
  <c r="T51" i="11"/>
  <c r="U51" i="11" s="1"/>
  <c r="V51" i="11" s="1"/>
  <c r="T55" i="11"/>
  <c r="U55" i="11" s="1"/>
  <c r="V55" i="11" s="1"/>
  <c r="T4" i="11"/>
  <c r="U4" i="11" s="1"/>
  <c r="V4" i="11" s="1"/>
  <c r="T10" i="11"/>
  <c r="U10" i="11" s="1"/>
  <c r="V10" i="11" s="1"/>
  <c r="T12" i="11"/>
  <c r="U12" i="11" s="1"/>
  <c r="V12" i="11" s="1"/>
  <c r="T16" i="11"/>
  <c r="U16" i="11" s="1"/>
  <c r="V16" i="11" s="1"/>
  <c r="T20" i="11"/>
  <c r="U20" i="11" s="1"/>
  <c r="V20" i="11" s="1"/>
  <c r="T25" i="11"/>
  <c r="U25" i="11" s="1"/>
  <c r="V25" i="11" s="1"/>
  <c r="T34" i="11"/>
  <c r="U34" i="11" s="1"/>
  <c r="V34" i="11" s="1"/>
  <c r="T38" i="11"/>
  <c r="U38" i="11" s="1"/>
  <c r="V38" i="11" s="1"/>
  <c r="T40" i="11"/>
  <c r="U40" i="11" s="1"/>
  <c r="V40" i="11" s="1"/>
  <c r="T42" i="11"/>
  <c r="U42" i="11" s="1"/>
  <c r="V42" i="11" s="1"/>
  <c r="T46" i="11"/>
  <c r="U46" i="11" s="1"/>
  <c r="V46" i="11" s="1"/>
  <c r="T3" i="11"/>
  <c r="U3" i="11" s="1"/>
  <c r="V3" i="11" s="1"/>
  <c r="T7" i="11"/>
  <c r="U7" i="11" s="1"/>
  <c r="V7" i="11" s="1"/>
  <c r="T9" i="11"/>
  <c r="U9" i="11" s="1"/>
  <c r="V9" i="11" s="1"/>
  <c r="T11" i="11"/>
  <c r="U11" i="11" s="1"/>
  <c r="V11" i="11" s="1"/>
  <c r="T17" i="11"/>
  <c r="U17" i="11" s="1"/>
  <c r="V17" i="11" s="1"/>
  <c r="T23" i="11"/>
  <c r="U23" i="11" s="1"/>
  <c r="V23" i="11" s="1"/>
  <c r="T29" i="11"/>
  <c r="U29" i="11" s="1"/>
  <c r="V29" i="11" s="1"/>
  <c r="T33" i="11"/>
  <c r="U33" i="11" s="1"/>
  <c r="V33" i="11" s="1"/>
  <c r="T45" i="11"/>
  <c r="U45" i="11" s="1"/>
  <c r="V45" i="11" s="1"/>
  <c r="AD4" i="11"/>
  <c r="AE4" i="11" s="1"/>
  <c r="AF4" i="11" s="1"/>
  <c r="AX8" i="11"/>
  <c r="AY8" i="11" s="1"/>
  <c r="AZ8" i="11" s="1"/>
  <c r="AN9" i="11"/>
  <c r="AO9" i="11" s="1"/>
  <c r="AP9" i="11" s="1"/>
  <c r="AX10" i="11"/>
  <c r="AY10" i="11" s="1"/>
  <c r="AZ10" i="11" s="1"/>
  <c r="AD12" i="11"/>
  <c r="AE12" i="11" s="1"/>
  <c r="AF12" i="11" s="1"/>
  <c r="AN13" i="11"/>
  <c r="AO13" i="11" s="1"/>
  <c r="AP13" i="11" s="1"/>
  <c r="AX2" i="11"/>
  <c r="AY2" i="11" s="1"/>
  <c r="AZ2" i="11" s="1"/>
  <c r="AX6" i="11"/>
  <c r="AY6" i="11" s="1"/>
  <c r="AZ6" i="11" s="1"/>
  <c r="AD2" i="11"/>
  <c r="AE2" i="11" s="1"/>
  <c r="AF2" i="11" s="1"/>
  <c r="AN3" i="11"/>
  <c r="AO3" i="11" s="1"/>
  <c r="AP3" i="11" s="1"/>
  <c r="AX4" i="11"/>
  <c r="AY4" i="11" s="1"/>
  <c r="AZ4" i="11" s="1"/>
  <c r="AN5" i="11"/>
  <c r="AO5" i="11" s="1"/>
  <c r="AP5" i="11" s="1"/>
  <c r="AD6" i="11"/>
  <c r="AE6" i="11" s="1"/>
  <c r="AF6" i="11" s="1"/>
  <c r="AN7" i="11"/>
  <c r="AO7" i="11" s="1"/>
  <c r="AP7" i="11" s="1"/>
  <c r="AD8" i="11"/>
  <c r="AE8" i="11" s="1"/>
  <c r="AF8" i="11" s="1"/>
  <c r="AD10" i="11"/>
  <c r="AE10" i="11" s="1"/>
  <c r="AF10" i="11" s="1"/>
  <c r="AN11" i="11"/>
  <c r="AO11" i="11" s="1"/>
  <c r="AP11" i="11" s="1"/>
  <c r="AX12" i="11"/>
  <c r="AY12" i="11" s="1"/>
  <c r="AZ12" i="11" s="1"/>
  <c r="AX14" i="11"/>
  <c r="AY14" i="11" s="1"/>
  <c r="AZ14" i="11" s="1"/>
  <c r="AN15" i="11"/>
  <c r="AO15" i="11" s="1"/>
  <c r="AP15" i="11" s="1"/>
  <c r="AD16" i="11"/>
  <c r="AE16" i="11" s="1"/>
  <c r="AF16" i="11" s="1"/>
  <c r="AX16" i="11"/>
  <c r="AY16" i="11" s="1"/>
  <c r="AZ16" i="11" s="1"/>
  <c r="AN17" i="11"/>
  <c r="AO17" i="11" s="1"/>
  <c r="AP17" i="11" s="1"/>
  <c r="AD19" i="11"/>
  <c r="AE19" i="11" s="1"/>
  <c r="AF19" i="11" s="1"/>
  <c r="AX19" i="11"/>
  <c r="AY19" i="11" s="1"/>
  <c r="AZ19" i="11" s="1"/>
  <c r="AN18" i="11"/>
  <c r="AO18" i="11" s="1"/>
  <c r="AP18" i="11" s="1"/>
  <c r="AD20" i="11"/>
  <c r="AE20" i="11" s="1"/>
  <c r="AF20" i="11" s="1"/>
  <c r="AX20" i="11"/>
  <c r="AY20" i="11" s="1"/>
  <c r="AZ20" i="11" s="1"/>
  <c r="AN21" i="11"/>
  <c r="AO21" i="11" s="1"/>
  <c r="AP21" i="11" s="1"/>
  <c r="AD22" i="11"/>
  <c r="AE22" i="11" s="1"/>
  <c r="AF22" i="11" s="1"/>
  <c r="AX22" i="11"/>
  <c r="AY22" i="11" s="1"/>
  <c r="AZ22" i="11" s="1"/>
  <c r="AN23" i="11"/>
  <c r="AO23" i="11" s="1"/>
  <c r="AP23" i="11" s="1"/>
  <c r="AD24" i="11"/>
  <c r="AE24" i="11" s="1"/>
  <c r="AF24" i="11" s="1"/>
  <c r="AX24" i="11"/>
  <c r="AY24" i="11" s="1"/>
  <c r="AZ24" i="11" s="1"/>
  <c r="AN27" i="11"/>
  <c r="AO27" i="11" s="1"/>
  <c r="AP27" i="11" s="1"/>
  <c r="AD28" i="11"/>
  <c r="AE28" i="11" s="1"/>
  <c r="AF28" i="11" s="1"/>
  <c r="AX28" i="11"/>
  <c r="AY28" i="11" s="1"/>
  <c r="AZ28" i="11" s="1"/>
  <c r="AN29" i="11"/>
  <c r="AO29" i="11" s="1"/>
  <c r="AP29" i="11" s="1"/>
  <c r="AD25" i="11"/>
  <c r="AE25" i="11" s="1"/>
  <c r="AF25" i="11" s="1"/>
  <c r="AX25" i="11"/>
  <c r="AY25" i="11" s="1"/>
  <c r="AZ25" i="11" s="1"/>
  <c r="AN26" i="11"/>
  <c r="AO26" i="11" s="1"/>
  <c r="AP26" i="11" s="1"/>
  <c r="AD30" i="11"/>
  <c r="AE30" i="11" s="1"/>
  <c r="AF30" i="11" s="1"/>
  <c r="AX30" i="11"/>
  <c r="AY30" i="11" s="1"/>
  <c r="AZ30" i="11" s="1"/>
  <c r="AN31" i="11"/>
  <c r="AO31" i="11" s="1"/>
  <c r="AP31" i="11" s="1"/>
  <c r="AD32" i="11"/>
  <c r="AE32" i="11" s="1"/>
  <c r="AF32" i="11" s="1"/>
  <c r="AX32" i="11"/>
  <c r="AY32" i="11" s="1"/>
  <c r="AZ32" i="11" s="1"/>
  <c r="AN33" i="11"/>
  <c r="AO33" i="11" s="1"/>
  <c r="AP33" i="11" s="1"/>
  <c r="AD34" i="11"/>
  <c r="AE34" i="11" s="1"/>
  <c r="AF34" i="11" s="1"/>
  <c r="AX34" i="11"/>
  <c r="AY34" i="11" s="1"/>
  <c r="AZ34" i="11" s="1"/>
  <c r="AN35" i="11"/>
  <c r="AO35" i="11" s="1"/>
  <c r="AP35" i="11" s="1"/>
  <c r="AD36" i="11"/>
  <c r="AE36" i="11" s="1"/>
  <c r="AF36" i="11" s="1"/>
  <c r="AX36" i="11"/>
  <c r="AY36" i="11" s="1"/>
  <c r="AZ36" i="11" s="1"/>
  <c r="AN37" i="11"/>
  <c r="AO37" i="11" s="1"/>
  <c r="AP37" i="11" s="1"/>
  <c r="AD38" i="11"/>
  <c r="AE38" i="11" s="1"/>
  <c r="AF38" i="11" s="1"/>
  <c r="AX38" i="11"/>
  <c r="AY38" i="11" s="1"/>
  <c r="AZ38" i="11" s="1"/>
  <c r="AN39" i="11"/>
  <c r="AO39" i="11" s="1"/>
  <c r="AP39" i="11" s="1"/>
  <c r="AD40" i="11"/>
  <c r="AE40" i="11" s="1"/>
  <c r="AF40" i="11" s="1"/>
  <c r="AX40" i="11"/>
  <c r="AY40" i="11" s="1"/>
  <c r="AZ40" i="11" s="1"/>
  <c r="AN41" i="11"/>
  <c r="AO41" i="11" s="1"/>
  <c r="AP41" i="11" s="1"/>
  <c r="AD42" i="11"/>
  <c r="AE42" i="11" s="1"/>
  <c r="AF42" i="11" s="1"/>
  <c r="AX42" i="11"/>
  <c r="AY42" i="11" s="1"/>
  <c r="AZ42" i="11" s="1"/>
  <c r="U43" i="11"/>
  <c r="V43" i="11" s="1"/>
  <c r="AN43" i="11"/>
  <c r="AO43" i="11" s="1"/>
  <c r="AP43" i="11" s="1"/>
  <c r="AD44" i="11"/>
  <c r="AE44" i="11" s="1"/>
  <c r="AF44" i="11" s="1"/>
  <c r="AX44" i="11"/>
  <c r="AY44" i="11" s="1"/>
  <c r="AZ44" i="11" s="1"/>
  <c r="AN45" i="11"/>
  <c r="AO45" i="11" s="1"/>
  <c r="AP45" i="11" s="1"/>
  <c r="AD46" i="11"/>
  <c r="AE46" i="11" s="1"/>
  <c r="AF46" i="11" s="1"/>
  <c r="AX46" i="11"/>
  <c r="AY46" i="11" s="1"/>
  <c r="AZ46" i="11" s="1"/>
  <c r="AN47" i="11"/>
  <c r="AO47" i="11" s="1"/>
  <c r="AP47" i="11" s="1"/>
  <c r="AD48" i="11"/>
  <c r="AE48" i="11" s="1"/>
  <c r="AF48" i="11" s="1"/>
  <c r="AX48" i="11"/>
  <c r="AY48" i="11" s="1"/>
  <c r="AZ48" i="11" s="1"/>
  <c r="AN49" i="11"/>
  <c r="AO49" i="11" s="1"/>
  <c r="AP49" i="11" s="1"/>
  <c r="AD50" i="11"/>
  <c r="AE50" i="11" s="1"/>
  <c r="AF50" i="11" s="1"/>
  <c r="AX50" i="11"/>
  <c r="AY50" i="11" s="1"/>
  <c r="AZ50" i="11" s="1"/>
  <c r="AN51" i="11"/>
  <c r="AO51" i="11" s="1"/>
  <c r="AP51" i="11" s="1"/>
  <c r="AD52" i="11"/>
  <c r="AE52" i="11" s="1"/>
  <c r="AF52" i="11" s="1"/>
  <c r="AX52" i="11"/>
  <c r="AY52" i="11" s="1"/>
  <c r="AZ52" i="11" s="1"/>
  <c r="AN53" i="11"/>
  <c r="AO53" i="11" s="1"/>
  <c r="AP53" i="11" s="1"/>
  <c r="AD54" i="11"/>
  <c r="AE54" i="11" s="1"/>
  <c r="AF54" i="11" s="1"/>
  <c r="AX54" i="11"/>
  <c r="AY54" i="11" s="1"/>
  <c r="AZ54" i="11" s="1"/>
  <c r="AN55" i="11"/>
  <c r="AO55" i="11" s="1"/>
  <c r="AP55" i="11" s="1"/>
  <c r="AD56" i="11"/>
  <c r="AE56" i="11" s="1"/>
  <c r="AF56" i="11" s="1"/>
  <c r="AX56" i="11"/>
  <c r="AY56" i="11" s="1"/>
  <c r="AZ56" i="11" s="1"/>
  <c r="Y2" i="11"/>
  <c r="AS2" i="11"/>
  <c r="AT2" i="11" s="1"/>
  <c r="AU2" i="11" s="1"/>
  <c r="AI3" i="11"/>
  <c r="AJ3" i="11" s="1"/>
  <c r="AK3" i="11" s="1"/>
  <c r="BC3" i="11"/>
  <c r="BD3" i="11" s="1"/>
  <c r="BE3" i="11" s="1"/>
  <c r="Y4" i="11"/>
  <c r="Z4" i="11" s="1"/>
  <c r="AA4" i="11" s="1"/>
  <c r="AS4" i="11"/>
  <c r="AT4" i="11" s="1"/>
  <c r="AU4" i="11" s="1"/>
  <c r="AI5" i="11"/>
  <c r="AJ5" i="11" s="1"/>
  <c r="AK5" i="11" s="1"/>
  <c r="BC5" i="11"/>
  <c r="BD5" i="11" s="1"/>
  <c r="BE5" i="11" s="1"/>
  <c r="Y6" i="11"/>
  <c r="Z6" i="11" s="1"/>
  <c r="AA6" i="11" s="1"/>
  <c r="AS6" i="11"/>
  <c r="AT6" i="11" s="1"/>
  <c r="AU6" i="11" s="1"/>
  <c r="AI7" i="11"/>
  <c r="AJ7" i="11" s="1"/>
  <c r="AK7" i="11" s="1"/>
  <c r="BC7" i="11"/>
  <c r="BD7" i="11" s="1"/>
  <c r="BE7" i="11" s="1"/>
  <c r="Y8" i="11"/>
  <c r="Z8" i="11" s="1"/>
  <c r="AA8" i="11" s="1"/>
  <c r="AS8" i="11"/>
  <c r="AT8" i="11" s="1"/>
  <c r="AU8" i="11" s="1"/>
  <c r="AI9" i="11"/>
  <c r="AJ9" i="11" s="1"/>
  <c r="AK9" i="11" s="1"/>
  <c r="BC9" i="11"/>
  <c r="BD9" i="11" s="1"/>
  <c r="BE9" i="11" s="1"/>
  <c r="Y10" i="11"/>
  <c r="Z10" i="11" s="1"/>
  <c r="AA10" i="11" s="1"/>
  <c r="AS10" i="11"/>
  <c r="AT10" i="11" s="1"/>
  <c r="AU10" i="11" s="1"/>
  <c r="AI11" i="11"/>
  <c r="AJ11" i="11" s="1"/>
  <c r="AK11" i="11" s="1"/>
  <c r="BC11" i="11"/>
  <c r="BD11" i="11" s="1"/>
  <c r="BE11" i="11" s="1"/>
  <c r="Y12" i="11"/>
  <c r="Z12" i="11" s="1"/>
  <c r="AA12" i="11" s="1"/>
  <c r="AS12" i="11"/>
  <c r="AT12" i="11" s="1"/>
  <c r="AU12" i="11" s="1"/>
  <c r="AI13" i="11"/>
  <c r="AJ13" i="11" s="1"/>
  <c r="AK13" i="11" s="1"/>
  <c r="BC13" i="11"/>
  <c r="BD13" i="11" s="1"/>
  <c r="BE13" i="11" s="1"/>
  <c r="Y14" i="11"/>
  <c r="Z14" i="11" s="1"/>
  <c r="AA14" i="11" s="1"/>
  <c r="AS14" i="11"/>
  <c r="AT14" i="11" s="1"/>
  <c r="AU14" i="11" s="1"/>
  <c r="AI15" i="11"/>
  <c r="AJ15" i="11" s="1"/>
  <c r="AK15" i="11" s="1"/>
  <c r="BC15" i="11"/>
  <c r="BD15" i="11" s="1"/>
  <c r="BE15" i="11" s="1"/>
  <c r="Y16" i="11"/>
  <c r="Z16" i="11" s="1"/>
  <c r="AA16" i="11" s="1"/>
  <c r="AS16" i="11"/>
  <c r="AT16" i="11" s="1"/>
  <c r="AU16" i="11" s="1"/>
  <c r="AI17" i="11"/>
  <c r="AJ17" i="11" s="1"/>
  <c r="AK17" i="11" s="1"/>
  <c r="BC17" i="11"/>
  <c r="BD17" i="11" s="1"/>
  <c r="BE17" i="11" s="1"/>
  <c r="Y19" i="11"/>
  <c r="Z19" i="11" s="1"/>
  <c r="AA19" i="11" s="1"/>
  <c r="AS19" i="11"/>
  <c r="AT19" i="11" s="1"/>
  <c r="AU19" i="11" s="1"/>
  <c r="AI18" i="11"/>
  <c r="AJ18" i="11" s="1"/>
  <c r="AK18" i="11" s="1"/>
  <c r="BC18" i="11"/>
  <c r="BD18" i="11" s="1"/>
  <c r="BE18" i="11" s="1"/>
  <c r="Y20" i="11"/>
  <c r="Z20" i="11" s="1"/>
  <c r="AA20" i="11" s="1"/>
  <c r="AS20" i="11"/>
  <c r="AT20" i="11" s="1"/>
  <c r="AU20" i="11" s="1"/>
  <c r="AI21" i="11"/>
  <c r="AJ21" i="11" s="1"/>
  <c r="AK21" i="11" s="1"/>
  <c r="BC21" i="11"/>
  <c r="BD21" i="11" s="1"/>
  <c r="BE21" i="11" s="1"/>
  <c r="Y22" i="11"/>
  <c r="Z22" i="11" s="1"/>
  <c r="AA22" i="11" s="1"/>
  <c r="AS22" i="11"/>
  <c r="AT22" i="11" s="1"/>
  <c r="AU22" i="11" s="1"/>
  <c r="AI23" i="11"/>
  <c r="AJ23" i="11" s="1"/>
  <c r="AK23" i="11" s="1"/>
  <c r="BC23" i="11"/>
  <c r="BD23" i="11" s="1"/>
  <c r="BE23" i="11" s="1"/>
  <c r="Y24" i="11"/>
  <c r="Z24" i="11" s="1"/>
  <c r="AA24" i="11" s="1"/>
  <c r="AS24" i="11"/>
  <c r="AT24" i="11" s="1"/>
  <c r="AU24" i="11" s="1"/>
  <c r="AI27" i="11"/>
  <c r="AJ27" i="11" s="1"/>
  <c r="AK27" i="11" s="1"/>
  <c r="BC27" i="11"/>
  <c r="BD27" i="11" s="1"/>
  <c r="BE27" i="11" s="1"/>
  <c r="Y28" i="11"/>
  <c r="Z28" i="11" s="1"/>
  <c r="AA28" i="11" s="1"/>
  <c r="AS28" i="11"/>
  <c r="AT28" i="11" s="1"/>
  <c r="AU28" i="11" s="1"/>
  <c r="AI29" i="11"/>
  <c r="AJ29" i="11" s="1"/>
  <c r="AK29" i="11" s="1"/>
  <c r="BC29" i="11"/>
  <c r="BD29" i="11" s="1"/>
  <c r="BE29" i="11" s="1"/>
  <c r="Y25" i="11"/>
  <c r="Z25" i="11" s="1"/>
  <c r="AA25" i="11" s="1"/>
  <c r="AS25" i="11"/>
  <c r="AT25" i="11" s="1"/>
  <c r="AU25" i="11" s="1"/>
  <c r="AI26" i="11"/>
  <c r="AJ26" i="11" s="1"/>
  <c r="AK26" i="11" s="1"/>
  <c r="BC26" i="11"/>
  <c r="BD26" i="11" s="1"/>
  <c r="BE26" i="11" s="1"/>
  <c r="Y30" i="11"/>
  <c r="Z30" i="11" s="1"/>
  <c r="AA30" i="11" s="1"/>
  <c r="AS30" i="11"/>
  <c r="AT30" i="11" s="1"/>
  <c r="AU30" i="11" s="1"/>
  <c r="AI31" i="11"/>
  <c r="AJ31" i="11" s="1"/>
  <c r="AK31" i="11" s="1"/>
  <c r="BC31" i="11"/>
  <c r="BD31" i="11" s="1"/>
  <c r="BE31" i="11" s="1"/>
  <c r="Y32" i="11"/>
  <c r="Z32" i="11" s="1"/>
  <c r="AA32" i="11" s="1"/>
  <c r="AS32" i="11"/>
  <c r="AT32" i="11" s="1"/>
  <c r="AU32" i="11" s="1"/>
  <c r="AI33" i="11"/>
  <c r="AJ33" i="11" s="1"/>
  <c r="AK33" i="11" s="1"/>
  <c r="BC33" i="11"/>
  <c r="BD33" i="11" s="1"/>
  <c r="BE33" i="11" s="1"/>
  <c r="Y34" i="11"/>
  <c r="Z34" i="11" s="1"/>
  <c r="AA34" i="11" s="1"/>
  <c r="AS34" i="11"/>
  <c r="AT34" i="11" s="1"/>
  <c r="AU34" i="11" s="1"/>
  <c r="AI35" i="11"/>
  <c r="AJ35" i="11" s="1"/>
  <c r="AK35" i="11" s="1"/>
  <c r="BC35" i="11"/>
  <c r="BD35" i="11" s="1"/>
  <c r="BE35" i="11" s="1"/>
  <c r="Y36" i="11"/>
  <c r="Z36" i="11" s="1"/>
  <c r="AA36" i="11" s="1"/>
  <c r="AS36" i="11"/>
  <c r="AT36" i="11" s="1"/>
  <c r="AU36" i="11" s="1"/>
  <c r="AI37" i="11"/>
  <c r="AJ37" i="11" s="1"/>
  <c r="AK37" i="11" s="1"/>
  <c r="BC37" i="11"/>
  <c r="BD37" i="11" s="1"/>
  <c r="BE37" i="11" s="1"/>
  <c r="Y38" i="11"/>
  <c r="Z38" i="11" s="1"/>
  <c r="AA38" i="11" s="1"/>
  <c r="AS38" i="11"/>
  <c r="AT38" i="11" s="1"/>
  <c r="AU38" i="11" s="1"/>
  <c r="AI39" i="11"/>
  <c r="AJ39" i="11" s="1"/>
  <c r="AK39" i="11" s="1"/>
  <c r="BC39" i="11"/>
  <c r="BD39" i="11" s="1"/>
  <c r="BE39" i="11" s="1"/>
  <c r="Y40" i="11"/>
  <c r="Z40" i="11" s="1"/>
  <c r="AA40" i="11" s="1"/>
  <c r="AS40" i="11"/>
  <c r="AT40" i="11" s="1"/>
  <c r="AU40" i="11" s="1"/>
  <c r="AI41" i="11"/>
  <c r="AJ41" i="11" s="1"/>
  <c r="AK41" i="11" s="1"/>
  <c r="BC41" i="11"/>
  <c r="BD41" i="11" s="1"/>
  <c r="BE41" i="11" s="1"/>
  <c r="Y42" i="11"/>
  <c r="Z42" i="11" s="1"/>
  <c r="AA42" i="11" s="1"/>
  <c r="AS42" i="11"/>
  <c r="AT42" i="11" s="1"/>
  <c r="AU42" i="11" s="1"/>
  <c r="AI43" i="11"/>
  <c r="AJ43" i="11" s="1"/>
  <c r="AK43" i="11" s="1"/>
  <c r="BC43" i="11"/>
  <c r="BD43" i="11" s="1"/>
  <c r="BE43" i="11" s="1"/>
  <c r="Y44" i="11"/>
  <c r="Z44" i="11" s="1"/>
  <c r="AA44" i="11" s="1"/>
  <c r="AS44" i="11"/>
  <c r="AT44" i="11" s="1"/>
  <c r="AU44" i="11" s="1"/>
  <c r="AI45" i="11"/>
  <c r="AJ45" i="11" s="1"/>
  <c r="AK45" i="11" s="1"/>
  <c r="BC45" i="11"/>
  <c r="BD45" i="11" s="1"/>
  <c r="BE45" i="11" s="1"/>
  <c r="Y46" i="11"/>
  <c r="Z46" i="11" s="1"/>
  <c r="AA46" i="11" s="1"/>
  <c r="AS46" i="11"/>
  <c r="AT46" i="11" s="1"/>
  <c r="AU46" i="11" s="1"/>
  <c r="AI47" i="11"/>
  <c r="AJ47" i="11" s="1"/>
  <c r="AK47" i="11" s="1"/>
  <c r="BC47" i="11"/>
  <c r="BD47" i="11" s="1"/>
  <c r="BE47" i="11" s="1"/>
  <c r="Y48" i="11"/>
  <c r="Z48" i="11" s="1"/>
  <c r="AA48" i="11" s="1"/>
  <c r="AS48" i="11"/>
  <c r="AT48" i="11" s="1"/>
  <c r="AU48" i="11" s="1"/>
  <c r="AI49" i="11"/>
  <c r="AJ49" i="11" s="1"/>
  <c r="AK49" i="11" s="1"/>
  <c r="BC49" i="11"/>
  <c r="BD49" i="11" s="1"/>
  <c r="BE49" i="11" s="1"/>
  <c r="Y50" i="11"/>
  <c r="Z50" i="11" s="1"/>
  <c r="AA50" i="11" s="1"/>
  <c r="AS50" i="11"/>
  <c r="AT50" i="11" s="1"/>
  <c r="AU50" i="11" s="1"/>
  <c r="AI51" i="11"/>
  <c r="AJ51" i="11" s="1"/>
  <c r="AK51" i="11" s="1"/>
  <c r="BC51" i="11"/>
  <c r="BD51" i="11" s="1"/>
  <c r="BE51" i="11" s="1"/>
  <c r="Y52" i="11"/>
  <c r="Z52" i="11" s="1"/>
  <c r="AA52" i="11" s="1"/>
  <c r="AS52" i="11"/>
  <c r="AT52" i="11" s="1"/>
  <c r="AU52" i="11" s="1"/>
  <c r="AI53" i="11"/>
  <c r="AJ53" i="11" s="1"/>
  <c r="AK53" i="11" s="1"/>
  <c r="BC53" i="11"/>
  <c r="BD53" i="11" s="1"/>
  <c r="BE53" i="11" s="1"/>
  <c r="Y54" i="11"/>
  <c r="Z54" i="11" s="1"/>
  <c r="AA54" i="11" s="1"/>
  <c r="AS54" i="11"/>
  <c r="AT54" i="11" s="1"/>
  <c r="AU54" i="11" s="1"/>
  <c r="AI55" i="11"/>
  <c r="AJ55" i="11" s="1"/>
  <c r="AK55" i="11" s="1"/>
  <c r="BC55" i="11"/>
  <c r="BD55" i="11" s="1"/>
  <c r="BE55" i="11" s="1"/>
  <c r="Y56" i="11"/>
  <c r="Z56" i="11" s="1"/>
  <c r="AA56" i="11" s="1"/>
  <c r="AS56" i="11"/>
  <c r="AT56" i="11" s="1"/>
  <c r="AU56" i="11" s="1"/>
  <c r="AI2" i="11"/>
  <c r="AJ2" i="11" s="1"/>
  <c r="AK2" i="11" s="1"/>
  <c r="AS3" i="11"/>
  <c r="AT3" i="11" s="1"/>
  <c r="AU3" i="11" s="1"/>
  <c r="BC4" i="11"/>
  <c r="BD4" i="11" s="1"/>
  <c r="BE4" i="11" s="1"/>
  <c r="AS5" i="11"/>
  <c r="AT5" i="11" s="1"/>
  <c r="AU5" i="11" s="1"/>
  <c r="AI6" i="11"/>
  <c r="AJ6" i="11" s="1"/>
  <c r="AK6" i="11" s="1"/>
  <c r="Y7" i="11"/>
  <c r="Z7" i="11" s="1"/>
  <c r="AA7" i="11" s="1"/>
  <c r="AI8" i="11"/>
  <c r="AJ8" i="11" s="1"/>
  <c r="AK8" i="11" s="1"/>
  <c r="BC8" i="11"/>
  <c r="BD8" i="11" s="1"/>
  <c r="BE8" i="11" s="1"/>
  <c r="AS9" i="11"/>
  <c r="AT9" i="11" s="1"/>
  <c r="AU9" i="11" s="1"/>
  <c r="BC10" i="11"/>
  <c r="BD10" i="11" s="1"/>
  <c r="BE10" i="11" s="1"/>
  <c r="Y11" i="11"/>
  <c r="Z11" i="11" s="1"/>
  <c r="AA11" i="11" s="1"/>
  <c r="AI12" i="11"/>
  <c r="AJ12" i="11" s="1"/>
  <c r="AK12" i="11" s="1"/>
  <c r="BC12" i="11"/>
  <c r="BD12" i="11" s="1"/>
  <c r="BE12" i="11" s="1"/>
  <c r="Y13" i="11"/>
  <c r="Z13" i="11" s="1"/>
  <c r="AA13" i="11" s="1"/>
  <c r="AI14" i="11"/>
  <c r="AJ14" i="11" s="1"/>
  <c r="AK14" i="11" s="1"/>
  <c r="BC14" i="11"/>
  <c r="BD14" i="11" s="1"/>
  <c r="BE14" i="11" s="1"/>
  <c r="Y15" i="11"/>
  <c r="Z15" i="11" s="1"/>
  <c r="AA15" i="11" s="1"/>
  <c r="AS15" i="11"/>
  <c r="AT15" i="11" s="1"/>
  <c r="AU15" i="11" s="1"/>
  <c r="AI16" i="11"/>
  <c r="AJ16" i="11" s="1"/>
  <c r="AK16" i="11" s="1"/>
  <c r="BC16" i="11"/>
  <c r="BD16" i="11" s="1"/>
  <c r="BE16" i="11" s="1"/>
  <c r="Y17" i="11"/>
  <c r="Z17" i="11" s="1"/>
  <c r="AA17" i="11" s="1"/>
  <c r="AS17" i="11"/>
  <c r="AT17" i="11" s="1"/>
  <c r="AU17" i="11" s="1"/>
  <c r="AI19" i="11"/>
  <c r="AJ19" i="11" s="1"/>
  <c r="AK19" i="11" s="1"/>
  <c r="BC19" i="11"/>
  <c r="BD19" i="11" s="1"/>
  <c r="BE19" i="11" s="1"/>
  <c r="Y18" i="11"/>
  <c r="Z18" i="11" s="1"/>
  <c r="AA18" i="11" s="1"/>
  <c r="AS18" i="11"/>
  <c r="AT18" i="11" s="1"/>
  <c r="AU18" i="11" s="1"/>
  <c r="AI20" i="11"/>
  <c r="AJ20" i="11" s="1"/>
  <c r="AK20" i="11" s="1"/>
  <c r="BC20" i="11"/>
  <c r="BD20" i="11" s="1"/>
  <c r="BE20" i="11" s="1"/>
  <c r="Y21" i="11"/>
  <c r="Z21" i="11" s="1"/>
  <c r="AA21" i="11" s="1"/>
  <c r="AS21" i="11"/>
  <c r="AT21" i="11" s="1"/>
  <c r="AU21" i="11" s="1"/>
  <c r="AI22" i="11"/>
  <c r="AJ22" i="11" s="1"/>
  <c r="AK22" i="11" s="1"/>
  <c r="BC22" i="11"/>
  <c r="BD22" i="11" s="1"/>
  <c r="BE22" i="11" s="1"/>
  <c r="Y23" i="11"/>
  <c r="Z23" i="11" s="1"/>
  <c r="AA23" i="11" s="1"/>
  <c r="AS23" i="11"/>
  <c r="AT23" i="11" s="1"/>
  <c r="AU23" i="11" s="1"/>
  <c r="AI24" i="11"/>
  <c r="AJ24" i="11" s="1"/>
  <c r="AK24" i="11" s="1"/>
  <c r="BC24" i="11"/>
  <c r="BD24" i="11" s="1"/>
  <c r="BE24" i="11" s="1"/>
  <c r="Y27" i="11"/>
  <c r="Z27" i="11" s="1"/>
  <c r="AA27" i="11" s="1"/>
  <c r="AS27" i="11"/>
  <c r="AT27" i="11" s="1"/>
  <c r="AU27" i="11" s="1"/>
  <c r="AI28" i="11"/>
  <c r="AJ28" i="11" s="1"/>
  <c r="AK28" i="11" s="1"/>
  <c r="BC28" i="11"/>
  <c r="BD28" i="11" s="1"/>
  <c r="BE28" i="11" s="1"/>
  <c r="Y29" i="11"/>
  <c r="Z29" i="11" s="1"/>
  <c r="AA29" i="11" s="1"/>
  <c r="AS29" i="11"/>
  <c r="AT29" i="11" s="1"/>
  <c r="AU29" i="11" s="1"/>
  <c r="AI25" i="11"/>
  <c r="AJ25" i="11" s="1"/>
  <c r="AK25" i="11" s="1"/>
  <c r="BC25" i="11"/>
  <c r="BD25" i="11" s="1"/>
  <c r="BE25" i="11" s="1"/>
  <c r="Y26" i="11"/>
  <c r="Z26" i="11" s="1"/>
  <c r="AA26" i="11" s="1"/>
  <c r="AS26" i="11"/>
  <c r="AT26" i="11" s="1"/>
  <c r="AU26" i="11" s="1"/>
  <c r="AI30" i="11"/>
  <c r="AJ30" i="11" s="1"/>
  <c r="AK30" i="11" s="1"/>
  <c r="BC30" i="11"/>
  <c r="BD30" i="11" s="1"/>
  <c r="BE30" i="11" s="1"/>
  <c r="Y31" i="11"/>
  <c r="Z31" i="11" s="1"/>
  <c r="AA31" i="11" s="1"/>
  <c r="AS31" i="11"/>
  <c r="AT31" i="11" s="1"/>
  <c r="AU31" i="11" s="1"/>
  <c r="AI32" i="11"/>
  <c r="AJ32" i="11" s="1"/>
  <c r="AK32" i="11" s="1"/>
  <c r="BC32" i="11"/>
  <c r="BD32" i="11" s="1"/>
  <c r="BE32" i="11" s="1"/>
  <c r="Y33" i="11"/>
  <c r="Z33" i="11" s="1"/>
  <c r="AA33" i="11" s="1"/>
  <c r="AS33" i="11"/>
  <c r="AT33" i="11" s="1"/>
  <c r="AU33" i="11" s="1"/>
  <c r="AI34" i="11"/>
  <c r="AJ34" i="11" s="1"/>
  <c r="AK34" i="11" s="1"/>
  <c r="BC34" i="11"/>
  <c r="BD34" i="11" s="1"/>
  <c r="BE34" i="11" s="1"/>
  <c r="Y35" i="11"/>
  <c r="Z35" i="11" s="1"/>
  <c r="AA35" i="11" s="1"/>
  <c r="AS35" i="11"/>
  <c r="AT35" i="11" s="1"/>
  <c r="AU35" i="11" s="1"/>
  <c r="AI36" i="11"/>
  <c r="AJ36" i="11" s="1"/>
  <c r="AK36" i="11" s="1"/>
  <c r="BC36" i="11"/>
  <c r="BD36" i="11" s="1"/>
  <c r="BE36" i="11" s="1"/>
  <c r="Y37" i="11"/>
  <c r="Z37" i="11" s="1"/>
  <c r="AA37" i="11" s="1"/>
  <c r="AS37" i="11"/>
  <c r="AT37" i="11" s="1"/>
  <c r="AU37" i="11" s="1"/>
  <c r="AI38" i="11"/>
  <c r="AJ38" i="11" s="1"/>
  <c r="AK38" i="11" s="1"/>
  <c r="BC38" i="11"/>
  <c r="BD38" i="11" s="1"/>
  <c r="BE38" i="11" s="1"/>
  <c r="Y39" i="11"/>
  <c r="Z39" i="11" s="1"/>
  <c r="AA39" i="11" s="1"/>
  <c r="AS39" i="11"/>
  <c r="AT39" i="11" s="1"/>
  <c r="AU39" i="11" s="1"/>
  <c r="AI40" i="11"/>
  <c r="AJ40" i="11" s="1"/>
  <c r="AK40" i="11" s="1"/>
  <c r="BC40" i="11"/>
  <c r="BD40" i="11" s="1"/>
  <c r="BE40" i="11" s="1"/>
  <c r="Y41" i="11"/>
  <c r="Z41" i="11" s="1"/>
  <c r="AA41" i="11" s="1"/>
  <c r="AS41" i="11"/>
  <c r="AT41" i="11" s="1"/>
  <c r="AU41" i="11" s="1"/>
  <c r="AI42" i="11"/>
  <c r="AJ42" i="11" s="1"/>
  <c r="AK42" i="11" s="1"/>
  <c r="BC42" i="11"/>
  <c r="BD42" i="11" s="1"/>
  <c r="BE42" i="11" s="1"/>
  <c r="Y43" i="11"/>
  <c r="Z43" i="11" s="1"/>
  <c r="AA43" i="11" s="1"/>
  <c r="AS43" i="11"/>
  <c r="AT43" i="11" s="1"/>
  <c r="AU43" i="11" s="1"/>
  <c r="AI44" i="11"/>
  <c r="AJ44" i="11" s="1"/>
  <c r="AK44" i="11" s="1"/>
  <c r="BC44" i="11"/>
  <c r="BD44" i="11" s="1"/>
  <c r="BE44" i="11" s="1"/>
  <c r="Y45" i="11"/>
  <c r="Z45" i="11" s="1"/>
  <c r="AA45" i="11" s="1"/>
  <c r="AS45" i="11"/>
  <c r="AT45" i="11" s="1"/>
  <c r="AU45" i="11" s="1"/>
  <c r="AI46" i="11"/>
  <c r="AJ46" i="11" s="1"/>
  <c r="AK46" i="11" s="1"/>
  <c r="BC46" i="11"/>
  <c r="BD46" i="11" s="1"/>
  <c r="BE46" i="11" s="1"/>
  <c r="Y47" i="11"/>
  <c r="Z47" i="11" s="1"/>
  <c r="AA47" i="11" s="1"/>
  <c r="AS47" i="11"/>
  <c r="AT47" i="11" s="1"/>
  <c r="AU47" i="11" s="1"/>
  <c r="AI48" i="11"/>
  <c r="AJ48" i="11" s="1"/>
  <c r="AK48" i="11" s="1"/>
  <c r="BC48" i="11"/>
  <c r="BD48" i="11" s="1"/>
  <c r="BE48" i="11" s="1"/>
  <c r="Y49" i="11"/>
  <c r="Z49" i="11" s="1"/>
  <c r="AA49" i="11" s="1"/>
  <c r="AS49" i="11"/>
  <c r="AT49" i="11" s="1"/>
  <c r="AU49" i="11" s="1"/>
  <c r="AI50" i="11"/>
  <c r="AJ50" i="11" s="1"/>
  <c r="AK50" i="11" s="1"/>
  <c r="BC50" i="11"/>
  <c r="BD50" i="11" s="1"/>
  <c r="BE50" i="11" s="1"/>
  <c r="Y51" i="11"/>
  <c r="Z51" i="11" s="1"/>
  <c r="AA51" i="11" s="1"/>
  <c r="AS51" i="11"/>
  <c r="AT51" i="11" s="1"/>
  <c r="AU51" i="11" s="1"/>
  <c r="AI52" i="11"/>
  <c r="AJ52" i="11" s="1"/>
  <c r="AK52" i="11" s="1"/>
  <c r="BC52" i="11"/>
  <c r="BD52" i="11" s="1"/>
  <c r="BE52" i="11" s="1"/>
  <c r="Y53" i="11"/>
  <c r="Z53" i="11" s="1"/>
  <c r="AA53" i="11" s="1"/>
  <c r="AS53" i="11"/>
  <c r="AT53" i="11" s="1"/>
  <c r="AU53" i="11" s="1"/>
  <c r="AI54" i="11"/>
  <c r="AJ54" i="11" s="1"/>
  <c r="AK54" i="11" s="1"/>
  <c r="BC54" i="11"/>
  <c r="BD54" i="11" s="1"/>
  <c r="BE54" i="11" s="1"/>
  <c r="Y55" i="11"/>
  <c r="Z55" i="11" s="1"/>
  <c r="AA55" i="11" s="1"/>
  <c r="AS55" i="11"/>
  <c r="AT55" i="11" s="1"/>
  <c r="AU55" i="11" s="1"/>
  <c r="AI56" i="11"/>
  <c r="AJ56" i="11" s="1"/>
  <c r="AK56" i="11" s="1"/>
  <c r="BC56" i="11"/>
  <c r="BD56" i="11" s="1"/>
  <c r="BE56" i="11" s="1"/>
  <c r="BC2" i="11"/>
  <c r="BD2" i="11" s="1"/>
  <c r="BE2" i="11" s="1"/>
  <c r="Y3" i="11"/>
  <c r="Z3" i="11" s="1"/>
  <c r="AA3" i="11" s="1"/>
  <c r="AI4" i="11"/>
  <c r="AJ4" i="11" s="1"/>
  <c r="AK4" i="11" s="1"/>
  <c r="Y5" i="11"/>
  <c r="Z5" i="11" s="1"/>
  <c r="AA5" i="11" s="1"/>
  <c r="BC6" i="11"/>
  <c r="BD6" i="11" s="1"/>
  <c r="BE6" i="11" s="1"/>
  <c r="AS7" i="11"/>
  <c r="AT7" i="11" s="1"/>
  <c r="AU7" i="11" s="1"/>
  <c r="Y9" i="11"/>
  <c r="Z9" i="11" s="1"/>
  <c r="AA9" i="11" s="1"/>
  <c r="AI10" i="11"/>
  <c r="AJ10" i="11" s="1"/>
  <c r="AK10" i="11" s="1"/>
  <c r="AS11" i="11"/>
  <c r="AT11" i="11" s="1"/>
  <c r="AU11" i="11" s="1"/>
  <c r="AS13" i="11"/>
  <c r="AT13" i="11" s="1"/>
  <c r="AU13" i="11" s="1"/>
  <c r="Z2" i="11" l="1"/>
  <c r="AA2" i="11" s="1"/>
</calcChain>
</file>

<file path=xl/comments1.xml><?xml version="1.0" encoding="utf-8"?>
<comments xmlns="http://schemas.openxmlformats.org/spreadsheetml/2006/main">
  <authors>
    <author>Lutz, Michelle A</author>
  </authors>
  <commentList>
    <comment ref="G21" authorId="0" shapeId="0">
      <text>
        <r>
          <rPr>
            <b/>
            <sz val="9"/>
            <color indexed="81"/>
            <rFont val="Tahoma"/>
            <charset val="1"/>
          </rPr>
          <t>Lutz, Michelle A:</t>
        </r>
        <r>
          <rPr>
            <sz val="9"/>
            <color indexed="81"/>
            <rFont val="Tahoma"/>
            <charset val="1"/>
          </rPr>
          <t xml:space="preserve">
Also near KK @ 6th Street sites
0.4 km US of Reach A
0.6 km US of Reach B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Lutz, Michelle A:</t>
        </r>
        <r>
          <rPr>
            <sz val="9"/>
            <color indexed="81"/>
            <rFont val="Tahoma"/>
            <family val="2"/>
          </rPr>
          <t xml:space="preserve">
There is also a gage with streamflow record closer, but the record is pretty minimal:
04087160 KINNICKINNIC RIVER AT MILWAUKEE, WI
00060 Discharge(Mean)  1976-07-01   1982-12-31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Lutz, Michelle A:</t>
        </r>
        <r>
          <rPr>
            <sz val="9"/>
            <color indexed="81"/>
            <rFont val="Tahoma"/>
            <family val="2"/>
          </rPr>
          <t xml:space="preserve">
There are two gages ~1.8 km DS of this site (between HC-05 and HC-01), both with just a few months of record:
04087101 HONEY CREEK AT SOUTH 69th STREET AT MILWAUKEE, WI
00060 Discharge(Mean)  1980-04-03   1980-07-07
USGS 04087113 HONEY CREEK AT SUNSET STREET AT MILWAUKEE, WI
00060 Discharge(Mean)  1980-03-13   1980-07-07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Lutz, Michelle A:</t>
        </r>
        <r>
          <rPr>
            <sz val="9"/>
            <color indexed="81"/>
            <rFont val="Tahoma"/>
            <charset val="1"/>
          </rPr>
          <t xml:space="preserve">
Also near Faith's Honey concrete site:
0.1 km US of Honey concrete</t>
        </r>
      </text>
    </comment>
    <comment ref="G36" authorId="0" shapeId="0">
      <text>
        <r>
          <rPr>
            <b/>
            <sz val="9"/>
            <color indexed="81"/>
            <rFont val="Tahoma"/>
            <charset val="1"/>
          </rPr>
          <t>Lutz, Michelle A:</t>
        </r>
        <r>
          <rPr>
            <sz val="9"/>
            <color indexed="81"/>
            <rFont val="Tahoma"/>
            <charset val="1"/>
          </rPr>
          <t xml:space="preserve">
Also US of UCW-concrete:
0.97 km US of Honey-concrete, no tribs in between</t>
        </r>
      </text>
    </comment>
    <comment ref="J40" authorId="0" shapeId="0">
      <text>
        <r>
          <rPr>
            <b/>
            <sz val="9"/>
            <color indexed="81"/>
            <rFont val="Tahoma"/>
            <charset val="1"/>
          </rPr>
          <t>Lutz, Michelle A:</t>
        </r>
        <r>
          <rPr>
            <sz val="9"/>
            <color indexed="81"/>
            <rFont val="Tahoma"/>
            <charset val="1"/>
          </rPr>
          <t xml:space="preserve">
Two other, short term Q records nearby (0 km and 0.7 km, respectively):
040869415 LINCOLN CREEK AT 47TH STREET AT MILWAUKEE, WI
Discharge, cubic feet per second   1993-03-01   1997-06-30  
04086941 LINCOLN CREEK AT 54TH ST AT MILWAUKEE, WI
Discharge, cubic feet per second   1981-03-26   1982-06-30</t>
        </r>
      </text>
    </comment>
    <comment ref="BS40" authorId="0" shapeId="0">
      <text>
        <r>
          <rPr>
            <b/>
            <sz val="9"/>
            <color indexed="81"/>
            <rFont val="Tahoma"/>
            <charset val="1"/>
          </rPr>
          <t>Lutz, Michelle A:</t>
        </r>
        <r>
          <rPr>
            <sz val="9"/>
            <color indexed="81"/>
            <rFont val="Tahoma"/>
            <charset val="1"/>
          </rPr>
          <t xml:space="preserve">
Two other, short term Q records nearby (0 km and 0.7 km, respectively):
040869415 LINCOLN CREEK AT 47TH STREET AT MILWAUKEE, WI
Discharge, cubic feet per second   1993-03-01   1997-06-30  
04086941 LINCOLN CREEK AT 54TH ST AT MILWAUKEE, WI
Discharge, cubic feet per second   1981-03-26   1982-06-30</t>
        </r>
      </text>
    </comment>
  </commentList>
</comments>
</file>

<file path=xl/sharedStrings.xml><?xml version="1.0" encoding="utf-8"?>
<sst xmlns="http://schemas.openxmlformats.org/spreadsheetml/2006/main" count="1812" uniqueCount="231">
  <si>
    <t>Milwaukee R.</t>
  </si>
  <si>
    <t>RI-01</t>
  </si>
  <si>
    <t>RI-02</t>
  </si>
  <si>
    <t>RI-03</t>
  </si>
  <si>
    <t>RI-04</t>
  </si>
  <si>
    <t>RI-05</t>
  </si>
  <si>
    <t>RI-06</t>
  </si>
  <si>
    <t>RI-07</t>
  </si>
  <si>
    <t>RI-08</t>
  </si>
  <si>
    <t>RI-15</t>
  </si>
  <si>
    <t>Menomonee R.</t>
  </si>
  <si>
    <t>RI-16</t>
  </si>
  <si>
    <t>RI-21</t>
  </si>
  <si>
    <t>RI-22</t>
  </si>
  <si>
    <t>RI-09</t>
  </si>
  <si>
    <t>RI-10</t>
  </si>
  <si>
    <t>RI-20</t>
  </si>
  <si>
    <t>RI-11</t>
  </si>
  <si>
    <t>RI-17</t>
  </si>
  <si>
    <t>RI-31</t>
  </si>
  <si>
    <t>Kinnickinnic R.</t>
  </si>
  <si>
    <t>RI-12</t>
  </si>
  <si>
    <t>RI-13</t>
  </si>
  <si>
    <t>RI-14</t>
  </si>
  <si>
    <t>RI-18</t>
  </si>
  <si>
    <t>RI-19</t>
  </si>
  <si>
    <t>Honey Creek</t>
  </si>
  <si>
    <t>HC-01</t>
  </si>
  <si>
    <t>HC-02</t>
  </si>
  <si>
    <t>HC-03</t>
  </si>
  <si>
    <t>HC-04</t>
  </si>
  <si>
    <t>HC-05</t>
  </si>
  <si>
    <t>Underwood Creek</t>
  </si>
  <si>
    <t>UC-01</t>
  </si>
  <si>
    <t>UC-02</t>
  </si>
  <si>
    <t>UC-03</t>
  </si>
  <si>
    <t>UC-04</t>
  </si>
  <si>
    <t>UC-05</t>
  </si>
  <si>
    <t>UC-06</t>
  </si>
  <si>
    <t>UC-07</t>
  </si>
  <si>
    <t>Lincoln Creek</t>
  </si>
  <si>
    <t>LC-01</t>
  </si>
  <si>
    <t>LC-02</t>
  </si>
  <si>
    <t>LC-03</t>
  </si>
  <si>
    <t>LC-04</t>
  </si>
  <si>
    <t>LC-05</t>
  </si>
  <si>
    <t>Oak Creek</t>
  </si>
  <si>
    <t>OC-01</t>
  </si>
  <si>
    <t>OC-02</t>
  </si>
  <si>
    <t>OC-03</t>
  </si>
  <si>
    <t>OC-04</t>
  </si>
  <si>
    <t>OC-05</t>
  </si>
  <si>
    <t>OC-06</t>
  </si>
  <si>
    <t>OC-07</t>
  </si>
  <si>
    <t>Root River</t>
  </si>
  <si>
    <t>RR-01</t>
  </si>
  <si>
    <t>RR-02</t>
  </si>
  <si>
    <t>RR-03</t>
  </si>
  <si>
    <t>RR-04</t>
  </si>
  <si>
    <t>RR-05</t>
  </si>
  <si>
    <t>RR-06</t>
  </si>
  <si>
    <t>Little Menomonee</t>
  </si>
  <si>
    <t>ML-01</t>
  </si>
  <si>
    <t>ML-02</t>
  </si>
  <si>
    <t>River System</t>
  </si>
  <si>
    <t>Site</t>
  </si>
  <si>
    <t>Number of samples</t>
  </si>
  <si>
    <t>Number of years</t>
  </si>
  <si>
    <t>TP_YrNo</t>
  </si>
  <si>
    <t>BOD_YrNo</t>
  </si>
  <si>
    <t>TSS_YrNo</t>
  </si>
  <si>
    <t>NO3_YrNo</t>
  </si>
  <si>
    <t>NO2_YrNo</t>
  </si>
  <si>
    <t>TKN_YrNo</t>
  </si>
  <si>
    <t>NH3_YrNo</t>
  </si>
  <si>
    <t>FCMPN_Smp_No</t>
  </si>
  <si>
    <t>FCMPN_YrNo</t>
  </si>
  <si>
    <t>FCMF_YrNo</t>
  </si>
  <si>
    <t>FCMF_SmpNo</t>
  </si>
  <si>
    <t>TP_SmpNo</t>
  </si>
  <si>
    <t>BOD_SmpNo</t>
  </si>
  <si>
    <t>TSS_SmpNo</t>
  </si>
  <si>
    <t>NO3_SmpNo</t>
  </si>
  <si>
    <t>NO2_SmpNo</t>
  </si>
  <si>
    <t>TKN_SmpNo</t>
  </si>
  <si>
    <t>NH3_SmpNo</t>
  </si>
  <si>
    <t>Seiche affected</t>
  </si>
  <si>
    <t>y</t>
  </si>
  <si>
    <t>n</t>
  </si>
  <si>
    <t>US--&gt;DS order (DS=high numbers)</t>
  </si>
  <si>
    <t>At/near eco site</t>
  </si>
  <si>
    <t>Direction and tribs</t>
  </si>
  <si>
    <t>Distance
(km)</t>
  </si>
  <si>
    <t>DS of LMF; small trib in between</t>
  </si>
  <si>
    <t>US of LMM; small trib in between</t>
  </si>
  <si>
    <t>At/near streamgage</t>
  </si>
  <si>
    <t>US of MRM; no tribs in between</t>
  </si>
  <si>
    <t>STAID</t>
  </si>
  <si>
    <t>04086600</t>
  </si>
  <si>
    <t>04087000</t>
  </si>
  <si>
    <t>DV POR</t>
  </si>
  <si>
    <t>04087010</t>
  </si>
  <si>
    <t>Sta Name</t>
  </si>
  <si>
    <t>Milw nr Cedarburg</t>
  </si>
  <si>
    <t>Milw at Milw</t>
  </si>
  <si>
    <t>Milw at North Ave</t>
  </si>
  <si>
    <t>DV start</t>
  </si>
  <si>
    <t>DV end</t>
  </si>
  <si>
    <t>DV length</t>
  </si>
  <si>
    <t>STAID POR and year span</t>
  </si>
  <si>
    <t>DS of gage; no tribs in between</t>
  </si>
  <si>
    <t>US of gage; no tribs in between</t>
  </si>
  <si>
    <t>At gage</t>
  </si>
  <si>
    <t>04087030</t>
  </si>
  <si>
    <t>04087040</t>
  </si>
  <si>
    <t>04087120</t>
  </si>
  <si>
    <t>04087142</t>
  </si>
  <si>
    <t>04087138</t>
  </si>
  <si>
    <t>Menom at Milw</t>
  </si>
  <si>
    <t>Menom at Menom Falls</t>
  </si>
  <si>
    <t>Menom at Butler</t>
  </si>
  <si>
    <t>Menom at Wauwatosa</t>
  </si>
  <si>
    <t>Menom at 16th</t>
  </si>
  <si>
    <t>04087159</t>
  </si>
  <si>
    <t>KK at 11th</t>
  </si>
  <si>
    <t>040871472</t>
  </si>
  <si>
    <t>KK at St. Lukes</t>
  </si>
  <si>
    <t>DS of gage; WPC trib in between</t>
  </si>
  <si>
    <t>04087119</t>
  </si>
  <si>
    <t>Honey at Wauwatosa</t>
  </si>
  <si>
    <t>04087088</t>
  </si>
  <si>
    <t>Underwood at Wauwatosa</t>
  </si>
  <si>
    <t>040869416</t>
  </si>
  <si>
    <t>Lincoln at Sherman</t>
  </si>
  <si>
    <t>04087204</t>
  </si>
  <si>
    <t>Oak at South Milwaukee</t>
  </si>
  <si>
    <t>04087214</t>
  </si>
  <si>
    <t>04087220</t>
  </si>
  <si>
    <t>Root at Grange</t>
  </si>
  <si>
    <t>Root nr Franklin</t>
  </si>
  <si>
    <t>04087070</t>
  </si>
  <si>
    <t>US of gage; Noyes Cr comes in between</t>
  </si>
  <si>
    <t>04087050</t>
  </si>
  <si>
    <t>DS of gage; 1 trib comes in between</t>
  </si>
  <si>
    <t>Little Menom nr Freistadt</t>
  </si>
  <si>
    <t>Little Menom at Milw</t>
  </si>
  <si>
    <t>US of MRMF; no tribs in between</t>
  </si>
  <si>
    <t>At site (MRC)</t>
  </si>
  <si>
    <t>At site (MRW)</t>
  </si>
  <si>
    <t>DS of KKM; no tribs in between</t>
  </si>
  <si>
    <t>US of HCW; no tribs in between</t>
  </si>
  <si>
    <t>US of Underwood EUSE site; one small trib in between</t>
  </si>
  <si>
    <t>DS of Wall St site; one trib in between</t>
  </si>
  <si>
    <t>DS of UCW-restored; no tribs in between</t>
  </si>
  <si>
    <t>At site (LCM)</t>
  </si>
  <si>
    <t>At site (OCSM)</t>
  </si>
  <si>
    <t>At site (RRG)</t>
  </si>
  <si>
    <t>At site (RRF)</t>
  </si>
  <si>
    <t>Criteria for selecting sites:</t>
  </si>
  <si>
    <t>Avoid seiche affected sites</t>
  </si>
  <si>
    <t>Seiche</t>
  </si>
  <si>
    <t>Position along stream</t>
  </si>
  <si>
    <t>Select most US and most DS sites</t>
  </si>
  <si>
    <t>Preferentially choose eco sites that match up with a decent record</t>
  </si>
  <si>
    <t>Ancillary data</t>
  </si>
  <si>
    <t>Site has &gt;=15 years of QW data</t>
  </si>
  <si>
    <t>Gage with &gt;=15 years of streamflow record on same stream</t>
  </si>
  <si>
    <t>Site has &gt;=200 samples of QW data</t>
  </si>
  <si>
    <t>Based on position</t>
  </si>
  <si>
    <t>Based on data</t>
  </si>
  <si>
    <t>Position rank</t>
  </si>
  <si>
    <t>Data rank</t>
  </si>
  <si>
    <t>Overall rank</t>
  </si>
  <si>
    <t>Position comment</t>
  </si>
  <si>
    <t>On large rivers (Milwaukee and Menomonee), select a middle point as well</t>
  </si>
  <si>
    <t>Most DS site</t>
  </si>
  <si>
    <t>Sufficient Q PORs on stream (sites and lengths)</t>
  </si>
  <si>
    <t>04086600 (35 years); 
04087000 (103 years)</t>
  </si>
  <si>
    <t>04087030 (42 years);
04087120 (55 years)</t>
  </si>
  <si>
    <t>04087159 (34 years)</t>
  </si>
  <si>
    <t>04087119 (42 years)</t>
  </si>
  <si>
    <t>04087088 (42 years)</t>
  </si>
  <si>
    <t>04087204 (53 years)</t>
  </si>
  <si>
    <t>04087220 (53 years)</t>
  </si>
  <si>
    <t>04087050 (42 years);
04087070 (42 years)</t>
  </si>
  <si>
    <t>040869416 (14 years)</t>
  </si>
  <si>
    <t>Decent central location;eco site and long term gage</t>
  </si>
  <si>
    <t>Best central location, but no eco and no Q</t>
  </si>
  <si>
    <t>Good central location, no eco, (very old) short term gage</t>
  </si>
  <si>
    <t>Most US site; eco site (nearish by)</t>
  </si>
  <si>
    <t>Most US site; eco site</t>
  </si>
  <si>
    <t>Most DS site; eco site</t>
  </si>
  <si>
    <t>Best central location on large stream</t>
  </si>
  <si>
    <t>Decent central location on large stream</t>
  </si>
  <si>
    <t>Most US site</t>
  </si>
  <si>
    <t>Most DS site; eco site and long term gage</t>
  </si>
  <si>
    <t>Middle site on a small stream (not necessary); small amount of eco data available</t>
  </si>
  <si>
    <t>Eco site and long-term gage</t>
  </si>
  <si>
    <t>Eco site and long-term gage; decent middle site (not that it's needed for this stream)</t>
  </si>
  <si>
    <t>Most DS site, but no eco and long term gage</t>
  </si>
  <si>
    <t>Good DS site; eco and long-term gage</t>
  </si>
  <si>
    <t>Eco site; longish-term gage; decent middle site (not that it's needed for this stream)</t>
  </si>
  <si>
    <t>Most US site; long-term gage and some eco data</t>
  </si>
  <si>
    <t>Most DS site; long-term gage and eco site</t>
  </si>
  <si>
    <t>Overall rank comment</t>
  </si>
  <si>
    <t>Reasons</t>
  </si>
  <si>
    <t>Final, selected sites (1=yes, 5=no)</t>
  </si>
  <si>
    <t>No adjustments: Position and data assessments work without changes/adjustments</t>
  </si>
  <si>
    <t xml:space="preserve">Adjustment: Once 70th became the DS site, needed a different central site; this one has a short term gage that could be used for comparison of flows. </t>
  </si>
  <si>
    <t>No adjustments: Position and data assessments work (as well as possible) without changes/adjustments</t>
  </si>
  <si>
    <t>Adjustment: US site has same data avail, but no eco data; choosing this one preferentially</t>
  </si>
  <si>
    <t>Adjustment: DS site has same data avail, but no eco and Q data; choosing this one preferentially</t>
  </si>
  <si>
    <t>Adjustment: US site has same data avail, but no eco and Q data; choosing this one preferentially</t>
  </si>
  <si>
    <t>Slight adjustment: site added per Laura's recommendation, in case HC-04  doesn't work out</t>
  </si>
  <si>
    <t>OH-01</t>
  </si>
  <si>
    <t>Temp_SmpNo</t>
  </si>
  <si>
    <t>Temp_YrNo</t>
  </si>
  <si>
    <t>DO_SmpNo</t>
  </si>
  <si>
    <t>DO_YrNo</t>
  </si>
  <si>
    <t>Jones Island</t>
  </si>
  <si>
    <t>04087170</t>
  </si>
  <si>
    <t>Milwaukee at Mouth</t>
  </si>
  <si>
    <t>04086600 (35 years); 
04087000 (103 years); 04087030 (42 years);
04087120 (55 years);  04087159 (34 years)</t>
  </si>
  <si>
    <t>Site used for chloride report; include here</t>
  </si>
  <si>
    <t>USGS Flow Site to use</t>
  </si>
  <si>
    <t>04087001</t>
  </si>
  <si>
    <t>04087002</t>
  </si>
  <si>
    <t>04087003</t>
  </si>
  <si>
    <t>04087004</t>
  </si>
  <si>
    <t>04087005</t>
  </si>
  <si>
    <t xml:space="preserve">04087220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</si>
</sst>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.5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6" borderId="1" applyNumberFormat="0" applyAlignment="0" applyProtection="0"/>
  </cellStyleXfs>
  <cellXfs count="51">
    <xf numFmtId="0" fontId="0" fillId="0" borderId="0" xfId="0"/>
    <xf numFmtId="0" fontId="0" fillId="0" borderId="0" xfId="0" applyAlignment="1">
      <alignment textRotation="90"/>
    </xf>
    <xf numFmtId="0" fontId="0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14" fontId="5" fillId="0" borderId="0" xfId="0" applyNumberFormat="1" applyFont="1" applyAlignment="1">
      <alignment vertical="center"/>
    </xf>
    <xf numFmtId="0" fontId="4" fillId="6" borderId="1" xfId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9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horizontal="center" wrapText="1"/>
    </xf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0" fillId="0" borderId="2" xfId="0" quotePrefix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4" borderId="2" xfId="0" applyFill="1" applyBorder="1"/>
    <xf numFmtId="0" fontId="0" fillId="4" borderId="2" xfId="0" applyFill="1" applyBorder="1" applyAlignment="1">
      <alignment wrapText="1"/>
    </xf>
    <xf numFmtId="0" fontId="0" fillId="5" borderId="2" xfId="0" applyFill="1" applyBorder="1"/>
    <xf numFmtId="0" fontId="0" fillId="5" borderId="2" xfId="0" applyFill="1" applyBorder="1" applyAlignment="1">
      <alignment wrapText="1"/>
    </xf>
    <xf numFmtId="49" fontId="0" fillId="4" borderId="2" xfId="0" applyNumberFormat="1" applyFill="1" applyBorder="1" applyAlignment="1">
      <alignment wrapText="1"/>
    </xf>
    <xf numFmtId="0" fontId="0" fillId="2" borderId="2" xfId="0" applyFill="1" applyBorder="1"/>
    <xf numFmtId="0" fontId="0" fillId="3" borderId="2" xfId="0" applyFill="1" applyBorder="1"/>
    <xf numFmtId="0" fontId="10" fillId="0" borderId="2" xfId="0" applyFont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49" fontId="0" fillId="0" borderId="3" xfId="0" applyNumberFormat="1" applyFill="1" applyBorder="1" applyAlignment="1">
      <alignment wrapText="1"/>
    </xf>
    <xf numFmtId="0" fontId="0" fillId="0" borderId="3" xfId="0" applyNumberFormat="1" applyFill="1" applyBorder="1" applyAlignment="1">
      <alignment horizontal="center" wrapText="1"/>
    </xf>
    <xf numFmtId="0" fontId="0" fillId="0" borderId="3" xfId="0" quotePrefix="1" applyFill="1" applyBorder="1" applyAlignment="1">
      <alignment horizontal="center" wrapText="1"/>
    </xf>
    <xf numFmtId="0" fontId="0" fillId="7" borderId="2" xfId="0" applyFill="1" applyBorder="1"/>
    <xf numFmtId="0" fontId="0" fillId="8" borderId="2" xfId="0" applyFill="1" applyBorder="1"/>
    <xf numFmtId="49" fontId="0" fillId="0" borderId="2" xfId="0" applyNumberFormat="1" applyBorder="1"/>
    <xf numFmtId="49" fontId="0" fillId="0" borderId="0" xfId="0" applyNumberFormat="1" applyBorder="1"/>
  </cellXfs>
  <cellStyles count="2">
    <cellStyle name="Calculation" xfId="1" builtinId="2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zoomScale="70" zoomScaleNormal="70" workbookViewId="0">
      <pane ySplit="1" topLeftCell="A2" activePane="bottomLeft" state="frozen"/>
      <selection activeCell="C2" sqref="C2"/>
      <selection pane="bottomLeft" sqref="A1:XFD1048576"/>
    </sheetView>
  </sheetViews>
  <sheetFormatPr defaultRowHeight="15" x14ac:dyDescent="0.25"/>
  <cols>
    <col min="1" max="1" width="21.42578125" style="2" customWidth="1"/>
    <col min="2" max="2" width="21.42578125" bestFit="1" customWidth="1"/>
    <col min="3" max="44" width="3.7109375" bestFit="1" customWidth="1"/>
    <col min="45" max="46" width="11.28515625" customWidth="1"/>
  </cols>
  <sheetData>
    <row r="1" spans="1:46" ht="30.75" customHeight="1" x14ac:dyDescent="0.25">
      <c r="A1" s="2" t="s">
        <v>64</v>
      </c>
      <c r="B1" t="s">
        <v>65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4" t="s">
        <v>66</v>
      </c>
      <c r="AT1" s="4" t="s">
        <v>67</v>
      </c>
    </row>
    <row r="2" spans="1:46" ht="15.75" x14ac:dyDescent="0.25">
      <c r="A2" s="5" t="s">
        <v>0</v>
      </c>
      <c r="B2" t="s">
        <v>1</v>
      </c>
      <c r="I2">
        <v>40</v>
      </c>
      <c r="J2">
        <v>52</v>
      </c>
      <c r="K2">
        <v>52</v>
      </c>
      <c r="L2">
        <v>52</v>
      </c>
      <c r="M2">
        <v>52</v>
      </c>
      <c r="N2">
        <v>52</v>
      </c>
      <c r="O2">
        <v>24</v>
      </c>
      <c r="P2">
        <v>24</v>
      </c>
      <c r="Q2">
        <v>24</v>
      </c>
      <c r="R2">
        <v>24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23</v>
      </c>
      <c r="AS2">
        <f t="shared" ref="AS2:AS33" si="0">SUM(C2:AR2)</f>
        <v>683</v>
      </c>
      <c r="AT2">
        <f t="shared" ref="AT2:AT56" si="1">COUNTIF(C2:AR2,"&gt;0")</f>
        <v>22</v>
      </c>
    </row>
    <row r="3" spans="1:46" ht="15.75" x14ac:dyDescent="0.25">
      <c r="A3" s="5" t="s">
        <v>0</v>
      </c>
      <c r="B3" t="s">
        <v>2</v>
      </c>
      <c r="C3">
        <v>9</v>
      </c>
      <c r="I3">
        <v>40</v>
      </c>
      <c r="J3">
        <v>52</v>
      </c>
      <c r="K3">
        <v>52</v>
      </c>
      <c r="L3">
        <v>52</v>
      </c>
      <c r="M3">
        <v>52</v>
      </c>
      <c r="N3">
        <v>52</v>
      </c>
      <c r="O3">
        <v>24</v>
      </c>
      <c r="P3">
        <v>24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23</v>
      </c>
      <c r="AS3">
        <f t="shared" si="0"/>
        <v>692</v>
      </c>
      <c r="AT3">
        <f t="shared" si="1"/>
        <v>23</v>
      </c>
    </row>
    <row r="4" spans="1:46" ht="15.75" x14ac:dyDescent="0.25">
      <c r="A4" s="5" t="s">
        <v>0</v>
      </c>
      <c r="B4" t="s">
        <v>3</v>
      </c>
      <c r="C4">
        <v>9</v>
      </c>
      <c r="I4">
        <v>40</v>
      </c>
      <c r="J4">
        <v>52</v>
      </c>
      <c r="K4">
        <v>52</v>
      </c>
      <c r="L4">
        <v>52</v>
      </c>
      <c r="M4">
        <v>52</v>
      </c>
      <c r="N4">
        <v>52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24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23</v>
      </c>
      <c r="AS4">
        <f t="shared" si="0"/>
        <v>692</v>
      </c>
      <c r="AT4">
        <f t="shared" si="1"/>
        <v>23</v>
      </c>
    </row>
    <row r="5" spans="1:46" ht="15.75" x14ac:dyDescent="0.25">
      <c r="A5" s="5" t="s">
        <v>0</v>
      </c>
      <c r="B5" t="s">
        <v>4</v>
      </c>
      <c r="C5">
        <v>4</v>
      </c>
      <c r="I5">
        <v>40</v>
      </c>
      <c r="J5">
        <v>52</v>
      </c>
      <c r="K5">
        <v>52</v>
      </c>
      <c r="L5">
        <v>52</v>
      </c>
      <c r="M5">
        <v>52</v>
      </c>
      <c r="N5">
        <v>52</v>
      </c>
      <c r="O5">
        <v>24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23</v>
      </c>
      <c r="AS5">
        <f t="shared" si="0"/>
        <v>687</v>
      </c>
      <c r="AT5">
        <f t="shared" si="1"/>
        <v>23</v>
      </c>
    </row>
    <row r="6" spans="1:46" ht="15.75" x14ac:dyDescent="0.25">
      <c r="A6" s="5" t="s">
        <v>0</v>
      </c>
      <c r="B6" t="s">
        <v>5</v>
      </c>
      <c r="C6">
        <v>5</v>
      </c>
      <c r="G6">
        <v>34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  <c r="N6">
        <v>52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23</v>
      </c>
      <c r="AS6">
        <f t="shared" si="0"/>
        <v>786</v>
      </c>
      <c r="AT6">
        <f t="shared" si="1"/>
        <v>25</v>
      </c>
    </row>
    <row r="7" spans="1:46" ht="15.75" x14ac:dyDescent="0.25">
      <c r="A7" s="5" t="s">
        <v>0</v>
      </c>
      <c r="B7" t="s">
        <v>6</v>
      </c>
      <c r="H7">
        <v>41</v>
      </c>
      <c r="I7">
        <v>52</v>
      </c>
      <c r="J7">
        <v>52</v>
      </c>
      <c r="K7">
        <v>52</v>
      </c>
      <c r="L7">
        <v>52</v>
      </c>
      <c r="M7">
        <v>52</v>
      </c>
      <c r="N7">
        <v>52</v>
      </c>
      <c r="O7">
        <v>24</v>
      </c>
      <c r="P7">
        <v>24</v>
      </c>
      <c r="Q7">
        <v>24</v>
      </c>
      <c r="R7">
        <v>24</v>
      </c>
      <c r="S7">
        <v>24</v>
      </c>
      <c r="T7">
        <v>24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23</v>
      </c>
      <c r="AS7">
        <f t="shared" si="0"/>
        <v>736</v>
      </c>
      <c r="AT7">
        <f t="shared" si="1"/>
        <v>23</v>
      </c>
    </row>
    <row r="8" spans="1:46" ht="15.75" x14ac:dyDescent="0.25">
      <c r="A8" s="5" t="s">
        <v>0</v>
      </c>
      <c r="B8" t="s">
        <v>7</v>
      </c>
      <c r="H8">
        <v>41</v>
      </c>
      <c r="I8">
        <v>52</v>
      </c>
      <c r="J8">
        <v>52</v>
      </c>
      <c r="K8">
        <v>52</v>
      </c>
      <c r="L8">
        <v>52</v>
      </c>
      <c r="M8">
        <v>52</v>
      </c>
      <c r="N8">
        <v>52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23</v>
      </c>
      <c r="AS8">
        <f t="shared" si="0"/>
        <v>736</v>
      </c>
      <c r="AT8">
        <f t="shared" si="1"/>
        <v>23</v>
      </c>
    </row>
    <row r="9" spans="1:46" ht="15.75" x14ac:dyDescent="0.25">
      <c r="A9" s="5" t="s">
        <v>0</v>
      </c>
      <c r="B9" t="s">
        <v>8</v>
      </c>
      <c r="H9">
        <v>28</v>
      </c>
      <c r="I9">
        <v>52</v>
      </c>
      <c r="J9">
        <v>52</v>
      </c>
      <c r="K9">
        <v>52</v>
      </c>
      <c r="L9">
        <v>52</v>
      </c>
      <c r="M9">
        <v>52</v>
      </c>
      <c r="N9">
        <v>52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23</v>
      </c>
      <c r="AS9">
        <f t="shared" si="0"/>
        <v>723</v>
      </c>
      <c r="AT9">
        <f t="shared" si="1"/>
        <v>23</v>
      </c>
    </row>
    <row r="10" spans="1:46" ht="15.75" x14ac:dyDescent="0.25">
      <c r="A10" s="5" t="s">
        <v>0</v>
      </c>
      <c r="B10" t="s">
        <v>9</v>
      </c>
      <c r="C10">
        <v>11</v>
      </c>
      <c r="J10">
        <v>34</v>
      </c>
      <c r="K10">
        <v>52</v>
      </c>
      <c r="L10">
        <v>52</v>
      </c>
      <c r="M10">
        <v>52</v>
      </c>
      <c r="N10">
        <v>52</v>
      </c>
      <c r="O10">
        <v>24</v>
      </c>
      <c r="P10">
        <v>24</v>
      </c>
      <c r="Q10">
        <v>24</v>
      </c>
      <c r="R10">
        <v>24</v>
      </c>
      <c r="S10">
        <v>24</v>
      </c>
      <c r="T10">
        <v>24</v>
      </c>
      <c r="U10">
        <v>24</v>
      </c>
      <c r="V10">
        <v>24</v>
      </c>
      <c r="W10">
        <v>24</v>
      </c>
      <c r="X10">
        <v>24</v>
      </c>
      <c r="Y10">
        <v>24</v>
      </c>
      <c r="Z10">
        <v>24</v>
      </c>
      <c r="AA10">
        <v>24</v>
      </c>
      <c r="AB10">
        <v>24</v>
      </c>
      <c r="AC10">
        <v>24</v>
      </c>
      <c r="AD10">
        <v>22</v>
      </c>
      <c r="AS10">
        <f t="shared" si="0"/>
        <v>635</v>
      </c>
      <c r="AT10">
        <f t="shared" si="1"/>
        <v>22</v>
      </c>
    </row>
    <row r="11" spans="1:46" ht="15.75" x14ac:dyDescent="0.25">
      <c r="A11" s="5" t="s">
        <v>10</v>
      </c>
      <c r="B11" t="s">
        <v>11</v>
      </c>
      <c r="J11">
        <v>34</v>
      </c>
      <c r="K11">
        <v>52</v>
      </c>
      <c r="L11">
        <v>52</v>
      </c>
      <c r="M11">
        <v>52</v>
      </c>
      <c r="N11">
        <v>52</v>
      </c>
      <c r="O11">
        <v>24</v>
      </c>
      <c r="P11">
        <v>24</v>
      </c>
      <c r="Q11">
        <v>24</v>
      </c>
      <c r="R11">
        <v>24</v>
      </c>
      <c r="S11">
        <v>24</v>
      </c>
      <c r="T1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23</v>
      </c>
      <c r="AS11">
        <f t="shared" si="0"/>
        <v>625</v>
      </c>
      <c r="AT11">
        <f t="shared" si="1"/>
        <v>21</v>
      </c>
    </row>
    <row r="12" spans="1:46" ht="15.75" x14ac:dyDescent="0.25">
      <c r="A12" s="5" t="s">
        <v>10</v>
      </c>
      <c r="B12" t="s">
        <v>12</v>
      </c>
      <c r="M12">
        <v>42</v>
      </c>
      <c r="N12">
        <v>52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23</v>
      </c>
      <c r="AS12">
        <f t="shared" si="0"/>
        <v>477</v>
      </c>
      <c r="AT12">
        <f t="shared" si="1"/>
        <v>18</v>
      </c>
    </row>
    <row r="13" spans="1:46" ht="15.75" x14ac:dyDescent="0.25">
      <c r="A13" s="5" t="s">
        <v>10</v>
      </c>
      <c r="B13" t="s">
        <v>13</v>
      </c>
      <c r="M13">
        <v>41</v>
      </c>
      <c r="N13">
        <v>52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23</v>
      </c>
      <c r="AS13">
        <f t="shared" si="0"/>
        <v>476</v>
      </c>
      <c r="AT13">
        <f t="shared" si="1"/>
        <v>18</v>
      </c>
    </row>
    <row r="14" spans="1:46" ht="15.75" x14ac:dyDescent="0.25">
      <c r="A14" s="5" t="s">
        <v>10</v>
      </c>
      <c r="B14" t="s">
        <v>14</v>
      </c>
      <c r="C14">
        <v>8</v>
      </c>
      <c r="I14">
        <v>31</v>
      </c>
      <c r="J14">
        <v>52</v>
      </c>
      <c r="K14">
        <v>52</v>
      </c>
      <c r="L14">
        <v>52</v>
      </c>
      <c r="M14">
        <v>52</v>
      </c>
      <c r="N14">
        <v>52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23</v>
      </c>
      <c r="AS14">
        <f t="shared" si="0"/>
        <v>682</v>
      </c>
      <c r="AT14">
        <f t="shared" si="1"/>
        <v>23</v>
      </c>
    </row>
    <row r="15" spans="1:46" ht="15.75" x14ac:dyDescent="0.25">
      <c r="A15" s="5" t="s">
        <v>10</v>
      </c>
      <c r="B15" t="s">
        <v>15</v>
      </c>
      <c r="G15">
        <v>8</v>
      </c>
      <c r="H15">
        <v>41</v>
      </c>
      <c r="I15">
        <v>52</v>
      </c>
      <c r="J15">
        <v>52</v>
      </c>
      <c r="K15">
        <v>52</v>
      </c>
      <c r="L15">
        <v>52</v>
      </c>
      <c r="M15">
        <v>52</v>
      </c>
      <c r="N15">
        <v>52</v>
      </c>
      <c r="O15">
        <v>24</v>
      </c>
      <c r="P15">
        <v>15</v>
      </c>
      <c r="AS15">
        <f t="shared" si="0"/>
        <v>400</v>
      </c>
      <c r="AT15">
        <f t="shared" si="1"/>
        <v>10</v>
      </c>
    </row>
    <row r="16" spans="1:46" ht="15.75" x14ac:dyDescent="0.25">
      <c r="A16" s="5" t="s">
        <v>10</v>
      </c>
      <c r="B16" t="s">
        <v>16</v>
      </c>
      <c r="L16">
        <v>27</v>
      </c>
      <c r="M16">
        <v>52</v>
      </c>
      <c r="N16">
        <v>52</v>
      </c>
      <c r="O16">
        <v>24</v>
      </c>
      <c r="P16">
        <v>24</v>
      </c>
      <c r="Q16">
        <v>24</v>
      </c>
      <c r="R16">
        <v>24</v>
      </c>
      <c r="S16">
        <v>24</v>
      </c>
      <c r="T16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23</v>
      </c>
      <c r="AS16">
        <f t="shared" si="0"/>
        <v>514</v>
      </c>
      <c r="AT16">
        <f t="shared" si="1"/>
        <v>19</v>
      </c>
    </row>
    <row r="17" spans="1:46" ht="15.75" x14ac:dyDescent="0.25">
      <c r="A17" s="5" t="s">
        <v>10</v>
      </c>
      <c r="B17" t="s">
        <v>17</v>
      </c>
      <c r="C17">
        <v>8</v>
      </c>
      <c r="H17">
        <v>41</v>
      </c>
      <c r="I17">
        <v>52</v>
      </c>
      <c r="J17">
        <v>52</v>
      </c>
      <c r="K17">
        <v>52</v>
      </c>
      <c r="L17">
        <v>52</v>
      </c>
      <c r="M17">
        <v>52</v>
      </c>
      <c r="N17">
        <v>52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23</v>
      </c>
      <c r="AS17">
        <f t="shared" si="0"/>
        <v>744</v>
      </c>
      <c r="AT17">
        <f t="shared" si="1"/>
        <v>24</v>
      </c>
    </row>
    <row r="18" spans="1:46" ht="15.75" x14ac:dyDescent="0.25">
      <c r="A18" s="5" t="s">
        <v>10</v>
      </c>
      <c r="B18" t="s">
        <v>18</v>
      </c>
      <c r="H18">
        <v>41</v>
      </c>
      <c r="I18">
        <v>52</v>
      </c>
      <c r="J18">
        <v>52</v>
      </c>
      <c r="K18">
        <v>52</v>
      </c>
      <c r="L18">
        <v>52</v>
      </c>
      <c r="M18">
        <v>52</v>
      </c>
      <c r="N18">
        <v>52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23</v>
      </c>
      <c r="AS18">
        <f t="shared" si="0"/>
        <v>736</v>
      </c>
      <c r="AT18">
        <f t="shared" si="1"/>
        <v>23</v>
      </c>
    </row>
    <row r="19" spans="1:46" ht="15.75" x14ac:dyDescent="0.25">
      <c r="A19" s="5" t="s">
        <v>10</v>
      </c>
      <c r="B19" t="s">
        <v>19</v>
      </c>
      <c r="T19">
        <v>18</v>
      </c>
      <c r="U19">
        <v>24</v>
      </c>
      <c r="V19">
        <v>24</v>
      </c>
      <c r="W19">
        <v>24</v>
      </c>
      <c r="X19">
        <v>24</v>
      </c>
      <c r="Y19">
        <v>24</v>
      </c>
      <c r="Z19">
        <v>24</v>
      </c>
      <c r="AA19">
        <v>24</v>
      </c>
      <c r="AB19">
        <v>24</v>
      </c>
      <c r="AC19">
        <v>24</v>
      </c>
      <c r="AD19">
        <v>23</v>
      </c>
      <c r="AS19">
        <f t="shared" si="0"/>
        <v>257</v>
      </c>
      <c r="AT19">
        <f t="shared" si="1"/>
        <v>11</v>
      </c>
    </row>
    <row r="20" spans="1:46" ht="15.75" x14ac:dyDescent="0.25">
      <c r="A20" s="5" t="s">
        <v>20</v>
      </c>
      <c r="B20" t="s">
        <v>21</v>
      </c>
      <c r="I20">
        <v>31</v>
      </c>
      <c r="J20">
        <v>52</v>
      </c>
      <c r="K20">
        <v>52</v>
      </c>
      <c r="L20">
        <v>52</v>
      </c>
      <c r="M20">
        <v>52</v>
      </c>
      <c r="N20">
        <v>52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24</v>
      </c>
      <c r="Y20">
        <v>24</v>
      </c>
      <c r="Z20">
        <v>24</v>
      </c>
      <c r="AA20">
        <v>24</v>
      </c>
      <c r="AB20">
        <v>24</v>
      </c>
      <c r="AC20">
        <v>24</v>
      </c>
      <c r="AD20">
        <v>23</v>
      </c>
      <c r="AS20">
        <f t="shared" si="0"/>
        <v>674</v>
      </c>
      <c r="AT20">
        <f t="shared" si="1"/>
        <v>22</v>
      </c>
    </row>
    <row r="21" spans="1:46" ht="15.75" x14ac:dyDescent="0.25">
      <c r="A21" s="5" t="s">
        <v>20</v>
      </c>
      <c r="B21" t="s">
        <v>22</v>
      </c>
      <c r="C21">
        <v>7</v>
      </c>
      <c r="G21">
        <v>8</v>
      </c>
      <c r="H21">
        <v>41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52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23</v>
      </c>
      <c r="AS21">
        <f t="shared" si="0"/>
        <v>751</v>
      </c>
      <c r="AT21">
        <f t="shared" si="1"/>
        <v>25</v>
      </c>
    </row>
    <row r="22" spans="1:46" ht="15.75" x14ac:dyDescent="0.25">
      <c r="A22" s="5" t="s">
        <v>20</v>
      </c>
      <c r="B22" t="s">
        <v>23</v>
      </c>
      <c r="H22">
        <v>41</v>
      </c>
      <c r="I22">
        <v>52</v>
      </c>
      <c r="J22">
        <v>52</v>
      </c>
      <c r="K22">
        <v>52</v>
      </c>
      <c r="L22">
        <v>52</v>
      </c>
      <c r="M22">
        <v>52</v>
      </c>
      <c r="N22">
        <v>52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23</v>
      </c>
      <c r="AS22">
        <f t="shared" si="0"/>
        <v>736</v>
      </c>
      <c r="AT22">
        <f t="shared" si="1"/>
        <v>23</v>
      </c>
    </row>
    <row r="23" spans="1:46" ht="15.75" x14ac:dyDescent="0.25">
      <c r="A23" s="5" t="s">
        <v>20</v>
      </c>
      <c r="B23" t="s">
        <v>24</v>
      </c>
      <c r="C23">
        <v>11</v>
      </c>
      <c r="J23">
        <v>34</v>
      </c>
      <c r="K23">
        <v>52</v>
      </c>
      <c r="L23">
        <v>52</v>
      </c>
      <c r="M23">
        <v>52</v>
      </c>
      <c r="N23">
        <v>52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22</v>
      </c>
      <c r="AS23">
        <f t="shared" si="0"/>
        <v>635</v>
      </c>
      <c r="AT23">
        <f t="shared" si="1"/>
        <v>22</v>
      </c>
    </row>
    <row r="24" spans="1:46" ht="15.75" x14ac:dyDescent="0.25">
      <c r="A24" s="5" t="s">
        <v>20</v>
      </c>
      <c r="B24" t="s">
        <v>25</v>
      </c>
      <c r="J24">
        <v>34</v>
      </c>
      <c r="K24">
        <v>52</v>
      </c>
      <c r="L24">
        <v>52</v>
      </c>
      <c r="M24">
        <v>52</v>
      </c>
      <c r="N24">
        <v>52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22</v>
      </c>
      <c r="AS24">
        <f t="shared" si="0"/>
        <v>624</v>
      </c>
      <c r="AT24">
        <f t="shared" si="1"/>
        <v>21</v>
      </c>
    </row>
    <row r="25" spans="1:46" ht="15.75" x14ac:dyDescent="0.25">
      <c r="A25" s="5" t="s">
        <v>26</v>
      </c>
      <c r="B25" t="s">
        <v>27</v>
      </c>
      <c r="AC25">
        <v>2</v>
      </c>
      <c r="AS25">
        <f t="shared" si="0"/>
        <v>2</v>
      </c>
      <c r="AT25">
        <f t="shared" si="1"/>
        <v>1</v>
      </c>
    </row>
    <row r="26" spans="1:46" ht="15.75" x14ac:dyDescent="0.25">
      <c r="A26" s="5" t="s">
        <v>26</v>
      </c>
      <c r="B26" t="s">
        <v>28</v>
      </c>
      <c r="AC26">
        <v>2</v>
      </c>
      <c r="AS26">
        <f t="shared" si="0"/>
        <v>2</v>
      </c>
      <c r="AT26">
        <f t="shared" si="1"/>
        <v>1</v>
      </c>
    </row>
    <row r="27" spans="1:46" ht="15.75" x14ac:dyDescent="0.25">
      <c r="A27" s="5" t="s">
        <v>26</v>
      </c>
      <c r="B27" t="s">
        <v>29</v>
      </c>
      <c r="AC27">
        <v>2</v>
      </c>
      <c r="AS27">
        <f t="shared" si="0"/>
        <v>2</v>
      </c>
      <c r="AT27">
        <f t="shared" si="1"/>
        <v>1</v>
      </c>
    </row>
    <row r="28" spans="1:46" ht="15.75" x14ac:dyDescent="0.25">
      <c r="A28" s="5" t="s">
        <v>26</v>
      </c>
      <c r="B28" t="s">
        <v>30</v>
      </c>
      <c r="AS28">
        <f t="shared" si="0"/>
        <v>0</v>
      </c>
      <c r="AT28">
        <f t="shared" si="1"/>
        <v>0</v>
      </c>
    </row>
    <row r="29" spans="1:46" ht="15.75" x14ac:dyDescent="0.25">
      <c r="A29" s="5" t="s">
        <v>26</v>
      </c>
      <c r="B29" t="s">
        <v>31</v>
      </c>
      <c r="AS29">
        <f t="shared" si="0"/>
        <v>0</v>
      </c>
      <c r="AT29">
        <f t="shared" si="1"/>
        <v>0</v>
      </c>
    </row>
    <row r="30" spans="1:46" ht="15.75" x14ac:dyDescent="0.25">
      <c r="A30" s="5" t="s">
        <v>32</v>
      </c>
      <c r="B30" t="s">
        <v>33</v>
      </c>
      <c r="AS30">
        <f t="shared" si="0"/>
        <v>0</v>
      </c>
      <c r="AT30">
        <f t="shared" si="1"/>
        <v>0</v>
      </c>
    </row>
    <row r="31" spans="1:46" ht="15.75" x14ac:dyDescent="0.25">
      <c r="A31" s="5" t="s">
        <v>32</v>
      </c>
      <c r="B31" t="s">
        <v>34</v>
      </c>
      <c r="AS31">
        <f t="shared" si="0"/>
        <v>0</v>
      </c>
      <c r="AT31">
        <f t="shared" si="1"/>
        <v>0</v>
      </c>
    </row>
    <row r="32" spans="1:46" ht="15.75" x14ac:dyDescent="0.25">
      <c r="A32" s="5" t="s">
        <v>32</v>
      </c>
      <c r="B32" t="s">
        <v>35</v>
      </c>
      <c r="AS32">
        <f t="shared" si="0"/>
        <v>0</v>
      </c>
      <c r="AT32">
        <f t="shared" si="1"/>
        <v>0</v>
      </c>
    </row>
    <row r="33" spans="1:46" ht="15.75" x14ac:dyDescent="0.25">
      <c r="A33" s="5" t="s">
        <v>32</v>
      </c>
      <c r="B33" t="s">
        <v>36</v>
      </c>
      <c r="AS33">
        <f t="shared" si="0"/>
        <v>0</v>
      </c>
      <c r="AT33">
        <f t="shared" si="1"/>
        <v>0</v>
      </c>
    </row>
    <row r="34" spans="1:46" ht="15.75" x14ac:dyDescent="0.25">
      <c r="A34" s="5" t="s">
        <v>32</v>
      </c>
      <c r="B34" t="s">
        <v>37</v>
      </c>
      <c r="AS34">
        <f t="shared" ref="AS34:AS56" si="2">SUM(C34:AR34)</f>
        <v>0</v>
      </c>
      <c r="AT34">
        <f t="shared" si="1"/>
        <v>0</v>
      </c>
    </row>
    <row r="35" spans="1:46" ht="15.75" x14ac:dyDescent="0.25">
      <c r="A35" s="5" t="s">
        <v>32</v>
      </c>
      <c r="B35" t="s">
        <v>38</v>
      </c>
      <c r="AS35">
        <f t="shared" si="2"/>
        <v>0</v>
      </c>
      <c r="AT35">
        <f t="shared" si="1"/>
        <v>0</v>
      </c>
    </row>
    <row r="36" spans="1:46" ht="15.75" x14ac:dyDescent="0.25">
      <c r="A36" s="5" t="s">
        <v>32</v>
      </c>
      <c r="B36" t="s">
        <v>39</v>
      </c>
      <c r="AS36">
        <f t="shared" si="2"/>
        <v>0</v>
      </c>
      <c r="AT36">
        <f t="shared" si="1"/>
        <v>0</v>
      </c>
    </row>
    <row r="37" spans="1:46" ht="15.75" x14ac:dyDescent="0.25">
      <c r="A37" s="5" t="s">
        <v>40</v>
      </c>
      <c r="B37" t="s">
        <v>41</v>
      </c>
      <c r="Y37">
        <v>13</v>
      </c>
      <c r="Z37">
        <v>24</v>
      </c>
      <c r="AA37">
        <v>24</v>
      </c>
      <c r="AB37">
        <v>24</v>
      </c>
      <c r="AC37">
        <v>24</v>
      </c>
      <c r="AD37">
        <v>23</v>
      </c>
      <c r="AS37">
        <f t="shared" si="2"/>
        <v>132</v>
      </c>
      <c r="AT37">
        <f t="shared" si="1"/>
        <v>6</v>
      </c>
    </row>
    <row r="38" spans="1:46" ht="15.75" x14ac:dyDescent="0.25">
      <c r="A38" s="5" t="s">
        <v>40</v>
      </c>
      <c r="B38" t="s">
        <v>42</v>
      </c>
      <c r="Y38">
        <v>13</v>
      </c>
      <c r="Z38">
        <v>24</v>
      </c>
      <c r="AA38">
        <v>24</v>
      </c>
      <c r="AB38">
        <v>24</v>
      </c>
      <c r="AC38">
        <v>24</v>
      </c>
      <c r="AD38">
        <v>22</v>
      </c>
      <c r="AS38">
        <f t="shared" si="2"/>
        <v>131</v>
      </c>
      <c r="AT38">
        <f t="shared" si="1"/>
        <v>6</v>
      </c>
    </row>
    <row r="39" spans="1:46" ht="15.75" x14ac:dyDescent="0.25">
      <c r="A39" s="5" t="s">
        <v>40</v>
      </c>
      <c r="B39" t="s">
        <v>43</v>
      </c>
      <c r="Y39">
        <v>13</v>
      </c>
      <c r="Z39">
        <v>24</v>
      </c>
      <c r="AA39">
        <v>24</v>
      </c>
      <c r="AB39">
        <v>1</v>
      </c>
      <c r="AC39">
        <v>24</v>
      </c>
      <c r="AD39">
        <v>23</v>
      </c>
      <c r="AS39">
        <f t="shared" si="2"/>
        <v>109</v>
      </c>
      <c r="AT39">
        <f t="shared" si="1"/>
        <v>6</v>
      </c>
    </row>
    <row r="40" spans="1:46" ht="15.75" x14ac:dyDescent="0.25">
      <c r="A40" s="5" t="s">
        <v>40</v>
      </c>
      <c r="B40" t="s">
        <v>44</v>
      </c>
      <c r="Y40">
        <v>13</v>
      </c>
      <c r="Z40">
        <v>24</v>
      </c>
      <c r="AA40">
        <v>24</v>
      </c>
      <c r="AB40">
        <v>24</v>
      </c>
      <c r="AC40">
        <v>24</v>
      </c>
      <c r="AD40">
        <v>23</v>
      </c>
      <c r="AS40">
        <f t="shared" si="2"/>
        <v>132</v>
      </c>
      <c r="AT40">
        <f t="shared" si="1"/>
        <v>6</v>
      </c>
    </row>
    <row r="41" spans="1:46" ht="15.75" x14ac:dyDescent="0.25">
      <c r="A41" s="5" t="s">
        <v>40</v>
      </c>
      <c r="B41" t="s">
        <v>45</v>
      </c>
      <c r="Y41">
        <v>13</v>
      </c>
      <c r="Z41">
        <v>24</v>
      </c>
      <c r="AA41">
        <v>24</v>
      </c>
      <c r="AB41">
        <v>24</v>
      </c>
      <c r="AC41">
        <v>24</v>
      </c>
      <c r="AD41">
        <v>23</v>
      </c>
      <c r="AS41">
        <f t="shared" si="2"/>
        <v>132</v>
      </c>
      <c r="AT41">
        <f t="shared" si="1"/>
        <v>6</v>
      </c>
    </row>
    <row r="42" spans="1:46" ht="15.75" x14ac:dyDescent="0.25">
      <c r="A42" s="5" t="s">
        <v>46</v>
      </c>
      <c r="B42" t="s">
        <v>47</v>
      </c>
      <c r="M42">
        <v>42</v>
      </c>
      <c r="N42">
        <v>52</v>
      </c>
      <c r="O42">
        <v>52</v>
      </c>
      <c r="P42">
        <v>24</v>
      </c>
      <c r="Q42">
        <v>24</v>
      </c>
      <c r="R42">
        <v>24</v>
      </c>
      <c r="S42">
        <v>21</v>
      </c>
      <c r="U42">
        <v>15</v>
      </c>
      <c r="V42">
        <v>24</v>
      </c>
      <c r="W42">
        <v>24</v>
      </c>
      <c r="X42">
        <v>24</v>
      </c>
      <c r="Y42">
        <v>24</v>
      </c>
      <c r="Z42">
        <v>24</v>
      </c>
      <c r="AA42">
        <v>24</v>
      </c>
      <c r="AB42">
        <v>24</v>
      </c>
      <c r="AC42">
        <v>24</v>
      </c>
      <c r="AD42">
        <v>21</v>
      </c>
      <c r="AS42">
        <f t="shared" si="2"/>
        <v>467</v>
      </c>
      <c r="AT42">
        <f t="shared" si="1"/>
        <v>17</v>
      </c>
    </row>
    <row r="43" spans="1:46" ht="15.75" x14ac:dyDescent="0.25">
      <c r="A43" s="5" t="s">
        <v>46</v>
      </c>
      <c r="B43" t="s">
        <v>48</v>
      </c>
      <c r="M43">
        <v>42</v>
      </c>
      <c r="N43">
        <v>52</v>
      </c>
      <c r="O43">
        <v>52</v>
      </c>
      <c r="P43">
        <v>24</v>
      </c>
      <c r="Q43">
        <v>24</v>
      </c>
      <c r="R43">
        <v>24</v>
      </c>
      <c r="S43">
        <v>21</v>
      </c>
      <c r="U43">
        <v>15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21</v>
      </c>
      <c r="AS43">
        <f t="shared" si="2"/>
        <v>467</v>
      </c>
      <c r="AT43">
        <f t="shared" si="1"/>
        <v>17</v>
      </c>
    </row>
    <row r="44" spans="1:46" ht="15.75" x14ac:dyDescent="0.25">
      <c r="A44" s="5" t="s">
        <v>46</v>
      </c>
      <c r="B44" t="s">
        <v>49</v>
      </c>
      <c r="M44">
        <v>42</v>
      </c>
      <c r="N44">
        <v>52</v>
      </c>
      <c r="O44">
        <v>52</v>
      </c>
      <c r="P44">
        <v>24</v>
      </c>
      <c r="Q44">
        <v>24</v>
      </c>
      <c r="R44">
        <v>24</v>
      </c>
      <c r="S44">
        <v>21</v>
      </c>
      <c r="U44">
        <v>15</v>
      </c>
      <c r="V44">
        <v>24</v>
      </c>
      <c r="W44">
        <v>24</v>
      </c>
      <c r="X44">
        <v>24</v>
      </c>
      <c r="Y44">
        <v>24</v>
      </c>
      <c r="Z44">
        <v>24</v>
      </c>
      <c r="AA44">
        <v>24</v>
      </c>
      <c r="AB44">
        <v>24</v>
      </c>
      <c r="AC44">
        <v>24</v>
      </c>
      <c r="AD44">
        <v>21</v>
      </c>
      <c r="AS44">
        <f t="shared" si="2"/>
        <v>467</v>
      </c>
      <c r="AT44">
        <f t="shared" si="1"/>
        <v>17</v>
      </c>
    </row>
    <row r="45" spans="1:46" ht="15.75" x14ac:dyDescent="0.25">
      <c r="A45" s="5" t="s">
        <v>46</v>
      </c>
      <c r="B45" t="s">
        <v>50</v>
      </c>
      <c r="M45">
        <v>42</v>
      </c>
      <c r="N45">
        <v>52</v>
      </c>
      <c r="O45">
        <v>52</v>
      </c>
      <c r="P45">
        <v>24</v>
      </c>
      <c r="Q45">
        <v>24</v>
      </c>
      <c r="R45">
        <v>24</v>
      </c>
      <c r="S45">
        <v>21</v>
      </c>
      <c r="U45">
        <v>15</v>
      </c>
      <c r="V45">
        <v>24</v>
      </c>
      <c r="W45">
        <v>24</v>
      </c>
      <c r="X45">
        <v>24</v>
      </c>
      <c r="Y45">
        <v>24</v>
      </c>
      <c r="Z45">
        <v>24</v>
      </c>
      <c r="AA45">
        <v>24</v>
      </c>
      <c r="AB45">
        <v>24</v>
      </c>
      <c r="AC45">
        <v>24</v>
      </c>
      <c r="AD45">
        <v>21</v>
      </c>
      <c r="AS45">
        <f t="shared" si="2"/>
        <v>467</v>
      </c>
      <c r="AT45">
        <f t="shared" si="1"/>
        <v>17</v>
      </c>
    </row>
    <row r="46" spans="1:46" ht="15.75" x14ac:dyDescent="0.25">
      <c r="A46" s="5" t="s">
        <v>46</v>
      </c>
      <c r="B46" t="s">
        <v>51</v>
      </c>
      <c r="M46">
        <v>42</v>
      </c>
      <c r="N46">
        <v>52</v>
      </c>
      <c r="O46">
        <v>52</v>
      </c>
      <c r="P46">
        <v>24</v>
      </c>
      <c r="Q46">
        <v>24</v>
      </c>
      <c r="R46">
        <v>24</v>
      </c>
      <c r="S46">
        <v>21</v>
      </c>
      <c r="U46">
        <v>15</v>
      </c>
      <c r="V46">
        <v>24</v>
      </c>
      <c r="W46">
        <v>24</v>
      </c>
      <c r="X46">
        <v>24</v>
      </c>
      <c r="Y46">
        <v>24</v>
      </c>
      <c r="Z46">
        <v>24</v>
      </c>
      <c r="AA46">
        <v>24</v>
      </c>
      <c r="AB46">
        <v>24</v>
      </c>
      <c r="AC46">
        <v>24</v>
      </c>
      <c r="AD46">
        <v>16</v>
      </c>
      <c r="AS46">
        <f t="shared" si="2"/>
        <v>462</v>
      </c>
      <c r="AT46">
        <f t="shared" si="1"/>
        <v>17</v>
      </c>
    </row>
    <row r="47" spans="1:46" ht="15.75" x14ac:dyDescent="0.25">
      <c r="A47" s="5" t="s">
        <v>46</v>
      </c>
      <c r="B47" t="s">
        <v>52</v>
      </c>
      <c r="M47">
        <v>42</v>
      </c>
      <c r="N47">
        <v>52</v>
      </c>
      <c r="O47">
        <v>52</v>
      </c>
      <c r="P47">
        <v>24</v>
      </c>
      <c r="Q47">
        <v>24</v>
      </c>
      <c r="R47">
        <v>24</v>
      </c>
      <c r="S47">
        <v>21</v>
      </c>
      <c r="U47">
        <v>15</v>
      </c>
      <c r="V47">
        <v>24</v>
      </c>
      <c r="W47">
        <v>24</v>
      </c>
      <c r="X47">
        <v>24</v>
      </c>
      <c r="Y47">
        <v>24</v>
      </c>
      <c r="Z47">
        <v>24</v>
      </c>
      <c r="AA47">
        <v>24</v>
      </c>
      <c r="AB47">
        <v>24</v>
      </c>
      <c r="AC47">
        <v>24</v>
      </c>
      <c r="AD47">
        <v>21</v>
      </c>
      <c r="AS47">
        <f t="shared" si="2"/>
        <v>467</v>
      </c>
      <c r="AT47">
        <f t="shared" si="1"/>
        <v>17</v>
      </c>
    </row>
    <row r="48" spans="1:46" ht="15.75" x14ac:dyDescent="0.25">
      <c r="A48" s="5" t="s">
        <v>46</v>
      </c>
      <c r="B48" t="s">
        <v>53</v>
      </c>
      <c r="M48">
        <v>42</v>
      </c>
      <c r="N48">
        <v>52</v>
      </c>
      <c r="O48">
        <v>52</v>
      </c>
      <c r="P48">
        <v>24</v>
      </c>
      <c r="Q48">
        <v>24</v>
      </c>
      <c r="R48">
        <v>24</v>
      </c>
      <c r="S48">
        <v>21</v>
      </c>
      <c r="U48">
        <v>15</v>
      </c>
      <c r="V48">
        <v>24</v>
      </c>
      <c r="W48">
        <v>24</v>
      </c>
      <c r="X48">
        <v>24</v>
      </c>
      <c r="Y48">
        <v>24</v>
      </c>
      <c r="Z48">
        <v>24</v>
      </c>
      <c r="AA48">
        <v>24</v>
      </c>
      <c r="AB48">
        <v>24</v>
      </c>
      <c r="AC48">
        <v>24</v>
      </c>
      <c r="AD48">
        <v>16</v>
      </c>
      <c r="AS48">
        <f t="shared" si="2"/>
        <v>462</v>
      </c>
      <c r="AT48">
        <f t="shared" si="1"/>
        <v>17</v>
      </c>
    </row>
    <row r="49" spans="1:46" ht="15.75" x14ac:dyDescent="0.25">
      <c r="A49" s="5" t="s">
        <v>54</v>
      </c>
      <c r="B49" t="s">
        <v>55</v>
      </c>
      <c r="Z49">
        <v>5</v>
      </c>
      <c r="AA49">
        <v>15</v>
      </c>
      <c r="AB49">
        <v>15</v>
      </c>
      <c r="AC49">
        <v>15</v>
      </c>
      <c r="AD49">
        <v>14</v>
      </c>
      <c r="AS49">
        <f t="shared" si="2"/>
        <v>64</v>
      </c>
      <c r="AT49">
        <f t="shared" si="1"/>
        <v>5</v>
      </c>
    </row>
    <row r="50" spans="1:46" ht="15.75" x14ac:dyDescent="0.25">
      <c r="A50" s="5" t="s">
        <v>54</v>
      </c>
      <c r="B50" t="s">
        <v>56</v>
      </c>
      <c r="Z50">
        <v>5</v>
      </c>
      <c r="AA50">
        <v>15</v>
      </c>
      <c r="AB50">
        <v>15</v>
      </c>
      <c r="AC50">
        <v>15</v>
      </c>
      <c r="AD50">
        <v>14</v>
      </c>
      <c r="AS50">
        <f t="shared" si="2"/>
        <v>64</v>
      </c>
      <c r="AT50">
        <f t="shared" si="1"/>
        <v>5</v>
      </c>
    </row>
    <row r="51" spans="1:46" ht="15.75" x14ac:dyDescent="0.25">
      <c r="A51" s="5" t="s">
        <v>54</v>
      </c>
      <c r="B51" t="s">
        <v>57</v>
      </c>
      <c r="Z51">
        <v>5</v>
      </c>
      <c r="AA51">
        <v>15</v>
      </c>
      <c r="AB51">
        <v>15</v>
      </c>
      <c r="AC51">
        <v>15</v>
      </c>
      <c r="AD51">
        <v>14</v>
      </c>
      <c r="AS51">
        <f t="shared" si="2"/>
        <v>64</v>
      </c>
      <c r="AT51">
        <f t="shared" si="1"/>
        <v>5</v>
      </c>
    </row>
    <row r="52" spans="1:46" ht="15.75" x14ac:dyDescent="0.25">
      <c r="A52" s="5" t="s">
        <v>54</v>
      </c>
      <c r="B52" t="s">
        <v>58</v>
      </c>
      <c r="Z52">
        <v>5</v>
      </c>
      <c r="AA52">
        <v>15</v>
      </c>
      <c r="AB52">
        <v>15</v>
      </c>
      <c r="AC52">
        <v>15</v>
      </c>
      <c r="AD52">
        <v>14</v>
      </c>
      <c r="AS52">
        <f t="shared" si="2"/>
        <v>64</v>
      </c>
      <c r="AT52">
        <f t="shared" si="1"/>
        <v>5</v>
      </c>
    </row>
    <row r="53" spans="1:46" ht="15.75" x14ac:dyDescent="0.25">
      <c r="A53" s="5" t="s">
        <v>54</v>
      </c>
      <c r="B53" t="s">
        <v>59</v>
      </c>
      <c r="Z53">
        <v>5</v>
      </c>
      <c r="AA53">
        <v>15</v>
      </c>
      <c r="AB53">
        <v>15</v>
      </c>
      <c r="AC53">
        <v>15</v>
      </c>
      <c r="AD53">
        <v>14</v>
      </c>
      <c r="AS53">
        <f t="shared" si="2"/>
        <v>64</v>
      </c>
      <c r="AT53">
        <f t="shared" si="1"/>
        <v>5</v>
      </c>
    </row>
    <row r="54" spans="1:46" ht="15.75" x14ac:dyDescent="0.25">
      <c r="A54" s="5" t="s">
        <v>54</v>
      </c>
      <c r="B54" t="s">
        <v>60</v>
      </c>
      <c r="Z54">
        <v>5</v>
      </c>
      <c r="AA54">
        <v>15</v>
      </c>
      <c r="AB54">
        <v>15</v>
      </c>
      <c r="AC54">
        <v>15</v>
      </c>
      <c r="AD54">
        <v>14</v>
      </c>
      <c r="AS54">
        <f t="shared" si="2"/>
        <v>64</v>
      </c>
      <c r="AT54">
        <f t="shared" si="1"/>
        <v>5</v>
      </c>
    </row>
    <row r="55" spans="1:46" ht="15.75" x14ac:dyDescent="0.25">
      <c r="A55" s="5" t="s">
        <v>61</v>
      </c>
      <c r="B55" t="s">
        <v>62</v>
      </c>
      <c r="AI55">
        <v>6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10</v>
      </c>
      <c r="AS55">
        <f t="shared" si="2"/>
        <v>136</v>
      </c>
      <c r="AT55">
        <f t="shared" si="1"/>
        <v>10</v>
      </c>
    </row>
    <row r="56" spans="1:46" ht="15.75" x14ac:dyDescent="0.25">
      <c r="A56" s="5" t="s">
        <v>61</v>
      </c>
      <c r="B56" t="s">
        <v>63</v>
      </c>
      <c r="AI56">
        <v>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10</v>
      </c>
      <c r="AS56">
        <f t="shared" si="2"/>
        <v>136</v>
      </c>
      <c r="AT56">
        <f t="shared" si="1"/>
        <v>10</v>
      </c>
    </row>
    <row r="57" spans="1:46" ht="15.75" x14ac:dyDescent="0.25">
      <c r="A57" s="5" t="s">
        <v>219</v>
      </c>
      <c r="B57" t="s">
        <v>214</v>
      </c>
      <c r="G57">
        <v>37</v>
      </c>
      <c r="H57">
        <v>52</v>
      </c>
      <c r="I57">
        <v>52</v>
      </c>
      <c r="J57">
        <v>52</v>
      </c>
      <c r="K57">
        <v>52</v>
      </c>
      <c r="L57">
        <v>52</v>
      </c>
      <c r="M57">
        <v>52</v>
      </c>
      <c r="N57">
        <v>52</v>
      </c>
      <c r="O57">
        <v>52</v>
      </c>
      <c r="P57">
        <v>52</v>
      </c>
      <c r="Q57">
        <v>52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24</v>
      </c>
      <c r="AB57">
        <v>24</v>
      </c>
      <c r="AC57">
        <v>24</v>
      </c>
      <c r="AD57">
        <v>21</v>
      </c>
      <c r="AS57">
        <f>SUM(C57:AR57)</f>
        <v>866</v>
      </c>
      <c r="AT57">
        <f>COUNTIF(C57:AR57,"&gt;0")</f>
        <v>24</v>
      </c>
    </row>
  </sheetData>
  <conditionalFormatting sqref="C2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zoomScale="70" zoomScaleNormal="70" workbookViewId="0">
      <selection activeCell="BE53" sqref="BE53"/>
    </sheetView>
  </sheetViews>
  <sheetFormatPr defaultRowHeight="15" x14ac:dyDescent="0.25"/>
  <cols>
    <col min="1" max="1" width="21.42578125" style="2" customWidth="1"/>
    <col min="2" max="2" width="21.42578125" bestFit="1" customWidth="1"/>
    <col min="3" max="44" width="3.7109375" bestFit="1" customWidth="1"/>
    <col min="45" max="46" width="11.28515625" customWidth="1"/>
  </cols>
  <sheetData>
    <row r="1" spans="1:46" ht="30" x14ac:dyDescent="0.25">
      <c r="A1" s="2" t="s">
        <v>64</v>
      </c>
      <c r="B1" t="s">
        <v>65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4" t="s">
        <v>66</v>
      </c>
      <c r="AT1" s="4" t="s">
        <v>67</v>
      </c>
    </row>
    <row r="2" spans="1:46" ht="15.75" x14ac:dyDescent="0.25">
      <c r="A2" s="5" t="s">
        <v>0</v>
      </c>
      <c r="B2" t="s">
        <v>1</v>
      </c>
      <c r="I2">
        <v>39</v>
      </c>
      <c r="J2">
        <v>52</v>
      </c>
      <c r="K2">
        <v>52</v>
      </c>
      <c r="L2">
        <v>52</v>
      </c>
      <c r="M2">
        <v>52</v>
      </c>
      <c r="N2">
        <v>52</v>
      </c>
      <c r="O2">
        <v>24</v>
      </c>
      <c r="P2">
        <v>24</v>
      </c>
      <c r="Q2">
        <v>24</v>
      </c>
      <c r="R2">
        <v>24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f>SUM(C2:AR2)</f>
        <v>1019</v>
      </c>
      <c r="AT2">
        <f>COUNTIF(C2:AR2,"&gt;0")</f>
        <v>36</v>
      </c>
    </row>
    <row r="3" spans="1:46" ht="15.75" x14ac:dyDescent="0.25">
      <c r="A3" s="5" t="s">
        <v>0</v>
      </c>
      <c r="B3" t="s">
        <v>2</v>
      </c>
      <c r="I3">
        <v>39</v>
      </c>
      <c r="J3">
        <v>52</v>
      </c>
      <c r="K3">
        <v>52</v>
      </c>
      <c r="L3">
        <v>52</v>
      </c>
      <c r="M3">
        <v>52</v>
      </c>
      <c r="N3">
        <v>52</v>
      </c>
      <c r="O3">
        <v>24</v>
      </c>
      <c r="P3">
        <v>24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f t="shared" ref="AS3:AS56" si="0">SUM(C3:AR3)</f>
        <v>1019</v>
      </c>
      <c r="AT3">
        <f t="shared" ref="AT3:AT56" si="1">COUNTIF(C3:AR3,"&gt;0")</f>
        <v>36</v>
      </c>
    </row>
    <row r="4" spans="1:46" ht="15.75" x14ac:dyDescent="0.25">
      <c r="A4" s="5" t="s">
        <v>0</v>
      </c>
      <c r="B4" t="s">
        <v>3</v>
      </c>
      <c r="I4">
        <v>39</v>
      </c>
      <c r="J4">
        <v>52</v>
      </c>
      <c r="K4">
        <v>52</v>
      </c>
      <c r="L4">
        <v>52</v>
      </c>
      <c r="M4">
        <v>52</v>
      </c>
      <c r="N4">
        <v>52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24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24</v>
      </c>
      <c r="AE4">
        <v>24</v>
      </c>
      <c r="AF4">
        <v>24</v>
      </c>
      <c r="AG4">
        <v>24</v>
      </c>
      <c r="AH4">
        <v>24</v>
      </c>
      <c r="AI4">
        <v>24</v>
      </c>
      <c r="AJ4">
        <v>24</v>
      </c>
      <c r="AK4">
        <v>24</v>
      </c>
      <c r="AL4">
        <v>24</v>
      </c>
      <c r="AM4">
        <v>24</v>
      </c>
      <c r="AN4">
        <v>24</v>
      </c>
      <c r="AO4">
        <v>24</v>
      </c>
      <c r="AP4">
        <v>24</v>
      </c>
      <c r="AQ4">
        <v>24</v>
      </c>
      <c r="AR4">
        <v>24</v>
      </c>
      <c r="AS4">
        <f t="shared" si="0"/>
        <v>1019</v>
      </c>
      <c r="AT4">
        <f t="shared" si="1"/>
        <v>36</v>
      </c>
    </row>
    <row r="5" spans="1:46" ht="15.75" x14ac:dyDescent="0.25">
      <c r="A5" s="5" t="s">
        <v>0</v>
      </c>
      <c r="B5" t="s">
        <v>4</v>
      </c>
      <c r="I5">
        <v>39</v>
      </c>
      <c r="J5">
        <v>52</v>
      </c>
      <c r="K5">
        <v>52</v>
      </c>
      <c r="L5">
        <v>52</v>
      </c>
      <c r="M5">
        <v>52</v>
      </c>
      <c r="N5">
        <v>52</v>
      </c>
      <c r="O5">
        <v>24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f t="shared" si="0"/>
        <v>1019</v>
      </c>
      <c r="AT5">
        <f t="shared" si="1"/>
        <v>36</v>
      </c>
    </row>
    <row r="6" spans="1:46" ht="15.75" x14ac:dyDescent="0.25">
      <c r="A6" s="5" t="s">
        <v>0</v>
      </c>
      <c r="B6" t="s">
        <v>5</v>
      </c>
      <c r="C6">
        <v>4</v>
      </c>
      <c r="G6">
        <v>32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  <c r="N6">
        <v>52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f t="shared" si="0"/>
        <v>1120</v>
      </c>
      <c r="AT6">
        <f t="shared" si="1"/>
        <v>39</v>
      </c>
    </row>
    <row r="7" spans="1:46" ht="15.75" x14ac:dyDescent="0.25">
      <c r="A7" s="5" t="s">
        <v>0</v>
      </c>
      <c r="B7" t="s">
        <v>6</v>
      </c>
      <c r="C7">
        <v>4</v>
      </c>
      <c r="H7">
        <v>41</v>
      </c>
      <c r="I7">
        <v>52</v>
      </c>
      <c r="J7">
        <v>52</v>
      </c>
      <c r="K7">
        <v>52</v>
      </c>
      <c r="L7">
        <v>52</v>
      </c>
      <c r="M7">
        <v>52</v>
      </c>
      <c r="N7">
        <v>52</v>
      </c>
      <c r="O7">
        <v>24</v>
      </c>
      <c r="P7">
        <v>24</v>
      </c>
      <c r="Q7">
        <v>24</v>
      </c>
      <c r="R7">
        <v>24</v>
      </c>
      <c r="S7">
        <v>24</v>
      </c>
      <c r="T7">
        <v>24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24</v>
      </c>
      <c r="AE7">
        <v>24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f t="shared" si="0"/>
        <v>1077</v>
      </c>
      <c r="AT7">
        <f t="shared" si="1"/>
        <v>38</v>
      </c>
    </row>
    <row r="8" spans="1:46" ht="15.75" x14ac:dyDescent="0.25">
      <c r="A8" s="5" t="s">
        <v>0</v>
      </c>
      <c r="B8" t="s">
        <v>7</v>
      </c>
      <c r="C8">
        <v>4</v>
      </c>
      <c r="H8">
        <v>41</v>
      </c>
      <c r="I8">
        <v>52</v>
      </c>
      <c r="J8">
        <v>52</v>
      </c>
      <c r="K8">
        <v>52</v>
      </c>
      <c r="L8">
        <v>52</v>
      </c>
      <c r="M8">
        <v>52</v>
      </c>
      <c r="N8">
        <v>52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f t="shared" si="0"/>
        <v>1077</v>
      </c>
      <c r="AT8">
        <f t="shared" si="1"/>
        <v>38</v>
      </c>
    </row>
    <row r="9" spans="1:46" ht="15.75" x14ac:dyDescent="0.25">
      <c r="A9" s="5" t="s">
        <v>0</v>
      </c>
      <c r="B9" t="s">
        <v>8</v>
      </c>
      <c r="C9">
        <v>4</v>
      </c>
      <c r="H9">
        <v>26</v>
      </c>
      <c r="I9">
        <v>52</v>
      </c>
      <c r="J9">
        <v>52</v>
      </c>
      <c r="K9">
        <v>52</v>
      </c>
      <c r="L9">
        <v>52</v>
      </c>
      <c r="M9">
        <v>52</v>
      </c>
      <c r="N9">
        <v>52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f t="shared" si="0"/>
        <v>1062</v>
      </c>
      <c r="AT9">
        <f t="shared" si="1"/>
        <v>38</v>
      </c>
    </row>
    <row r="10" spans="1:46" ht="15.75" x14ac:dyDescent="0.25">
      <c r="A10" s="5" t="s">
        <v>0</v>
      </c>
      <c r="B10" t="s">
        <v>9</v>
      </c>
      <c r="C10">
        <v>7</v>
      </c>
      <c r="J10">
        <v>32</v>
      </c>
      <c r="K10">
        <v>52</v>
      </c>
      <c r="L10">
        <v>52</v>
      </c>
      <c r="M10">
        <v>52</v>
      </c>
      <c r="N10">
        <v>52</v>
      </c>
      <c r="O10">
        <v>24</v>
      </c>
      <c r="P10">
        <v>24</v>
      </c>
      <c r="Q10">
        <v>24</v>
      </c>
      <c r="R10">
        <v>24</v>
      </c>
      <c r="S10">
        <v>24</v>
      </c>
      <c r="T10">
        <v>24</v>
      </c>
      <c r="U10">
        <v>24</v>
      </c>
      <c r="V10">
        <v>24</v>
      </c>
      <c r="W10">
        <v>24</v>
      </c>
      <c r="X10">
        <v>24</v>
      </c>
      <c r="Y10">
        <v>24</v>
      </c>
      <c r="Z10">
        <v>24</v>
      </c>
      <c r="AA10">
        <v>24</v>
      </c>
      <c r="AB10">
        <v>24</v>
      </c>
      <c r="AC10">
        <v>24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f t="shared" si="0"/>
        <v>967</v>
      </c>
      <c r="AT10">
        <f t="shared" si="1"/>
        <v>36</v>
      </c>
    </row>
    <row r="11" spans="1:46" ht="15.75" x14ac:dyDescent="0.25">
      <c r="A11" s="5" t="s">
        <v>10</v>
      </c>
      <c r="B11" t="s">
        <v>11</v>
      </c>
      <c r="J11">
        <v>31</v>
      </c>
      <c r="K11">
        <v>52</v>
      </c>
      <c r="L11">
        <v>52</v>
      </c>
      <c r="M11">
        <v>52</v>
      </c>
      <c r="N11">
        <v>52</v>
      </c>
      <c r="O11">
        <v>24</v>
      </c>
      <c r="P11">
        <v>24</v>
      </c>
      <c r="Q11">
        <v>24</v>
      </c>
      <c r="R11">
        <v>24</v>
      </c>
      <c r="S11">
        <v>24</v>
      </c>
      <c r="T1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f t="shared" si="0"/>
        <v>959</v>
      </c>
      <c r="AT11">
        <f t="shared" si="1"/>
        <v>35</v>
      </c>
    </row>
    <row r="12" spans="1:46" ht="15.75" x14ac:dyDescent="0.25">
      <c r="A12" s="5" t="s">
        <v>10</v>
      </c>
      <c r="B12" t="s">
        <v>12</v>
      </c>
      <c r="M12">
        <v>41</v>
      </c>
      <c r="N12">
        <v>52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J12">
        <v>24</v>
      </c>
      <c r="AK12">
        <v>24</v>
      </c>
      <c r="AL12">
        <v>24</v>
      </c>
      <c r="AM12">
        <v>24</v>
      </c>
      <c r="AN12">
        <v>24</v>
      </c>
      <c r="AO12">
        <v>24</v>
      </c>
      <c r="AP12">
        <v>24</v>
      </c>
      <c r="AQ12">
        <v>24</v>
      </c>
      <c r="AR12">
        <v>24</v>
      </c>
      <c r="AS12">
        <f t="shared" si="0"/>
        <v>813</v>
      </c>
      <c r="AT12">
        <f t="shared" si="1"/>
        <v>32</v>
      </c>
    </row>
    <row r="13" spans="1:46" ht="15.75" x14ac:dyDescent="0.25">
      <c r="A13" s="5" t="s">
        <v>10</v>
      </c>
      <c r="B13" t="s">
        <v>13</v>
      </c>
      <c r="M13">
        <v>41</v>
      </c>
      <c r="N13">
        <v>52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J13">
        <v>24</v>
      </c>
      <c r="AK13">
        <v>24</v>
      </c>
      <c r="AL13">
        <v>24</v>
      </c>
      <c r="AM13">
        <v>24</v>
      </c>
      <c r="AN13">
        <v>24</v>
      </c>
      <c r="AO13">
        <v>24</v>
      </c>
      <c r="AP13">
        <v>24</v>
      </c>
      <c r="AQ13">
        <v>24</v>
      </c>
      <c r="AR13">
        <v>24</v>
      </c>
      <c r="AS13">
        <f t="shared" si="0"/>
        <v>813</v>
      </c>
      <c r="AT13">
        <f t="shared" si="1"/>
        <v>32</v>
      </c>
    </row>
    <row r="14" spans="1:46" ht="15.75" x14ac:dyDescent="0.25">
      <c r="A14" s="5" t="s">
        <v>10</v>
      </c>
      <c r="B14" t="s">
        <v>14</v>
      </c>
      <c r="C14">
        <v>8</v>
      </c>
      <c r="I14">
        <v>29</v>
      </c>
      <c r="J14">
        <v>52</v>
      </c>
      <c r="K14">
        <v>52</v>
      </c>
      <c r="L14">
        <v>52</v>
      </c>
      <c r="M14">
        <v>52</v>
      </c>
      <c r="N14">
        <v>52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24</v>
      </c>
      <c r="AE14">
        <v>24</v>
      </c>
      <c r="AF14">
        <v>24</v>
      </c>
      <c r="AG14">
        <v>24</v>
      </c>
      <c r="AH14">
        <v>24</v>
      </c>
      <c r="AI14">
        <v>24</v>
      </c>
      <c r="AJ14">
        <v>24</v>
      </c>
      <c r="AK14">
        <v>24</v>
      </c>
      <c r="AL14">
        <v>24</v>
      </c>
      <c r="AM14">
        <v>24</v>
      </c>
      <c r="AN14">
        <v>24</v>
      </c>
      <c r="AO14">
        <v>24</v>
      </c>
      <c r="AP14">
        <v>24</v>
      </c>
      <c r="AQ14">
        <v>24</v>
      </c>
      <c r="AR14">
        <v>24</v>
      </c>
      <c r="AS14">
        <f t="shared" si="0"/>
        <v>1017</v>
      </c>
      <c r="AT14">
        <f t="shared" si="1"/>
        <v>37</v>
      </c>
    </row>
    <row r="15" spans="1:46" ht="15.75" x14ac:dyDescent="0.25">
      <c r="A15" s="5" t="s">
        <v>10</v>
      </c>
      <c r="B15" t="s">
        <v>15</v>
      </c>
      <c r="G15">
        <v>32</v>
      </c>
      <c r="H15">
        <v>52</v>
      </c>
      <c r="I15">
        <v>52</v>
      </c>
      <c r="J15">
        <v>52</v>
      </c>
      <c r="K15">
        <v>52</v>
      </c>
      <c r="L15">
        <v>52</v>
      </c>
      <c r="M15">
        <v>52</v>
      </c>
      <c r="N15">
        <v>52</v>
      </c>
      <c r="O15">
        <v>24</v>
      </c>
      <c r="P15">
        <v>15</v>
      </c>
      <c r="AS15">
        <f t="shared" si="0"/>
        <v>435</v>
      </c>
      <c r="AT15">
        <f t="shared" si="1"/>
        <v>10</v>
      </c>
    </row>
    <row r="16" spans="1:46" ht="15.75" x14ac:dyDescent="0.25">
      <c r="A16" s="5" t="s">
        <v>10</v>
      </c>
      <c r="B16" t="s">
        <v>16</v>
      </c>
      <c r="L16">
        <v>26</v>
      </c>
      <c r="M16">
        <v>52</v>
      </c>
      <c r="N16">
        <v>52</v>
      </c>
      <c r="O16">
        <v>24</v>
      </c>
      <c r="P16">
        <v>24</v>
      </c>
      <c r="Q16">
        <v>24</v>
      </c>
      <c r="R16">
        <v>24</v>
      </c>
      <c r="S16">
        <v>24</v>
      </c>
      <c r="T16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f t="shared" si="0"/>
        <v>850</v>
      </c>
      <c r="AT16">
        <f t="shared" si="1"/>
        <v>33</v>
      </c>
    </row>
    <row r="17" spans="1:46" ht="15.75" x14ac:dyDescent="0.25">
      <c r="A17" s="5" t="s">
        <v>10</v>
      </c>
      <c r="B17" t="s">
        <v>17</v>
      </c>
      <c r="C17">
        <v>4</v>
      </c>
      <c r="H17">
        <v>40</v>
      </c>
      <c r="I17">
        <v>52</v>
      </c>
      <c r="J17">
        <v>52</v>
      </c>
      <c r="K17">
        <v>52</v>
      </c>
      <c r="L17">
        <v>52</v>
      </c>
      <c r="M17">
        <v>52</v>
      </c>
      <c r="N17">
        <v>52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f t="shared" si="0"/>
        <v>1076</v>
      </c>
      <c r="AT17">
        <f t="shared" si="1"/>
        <v>38</v>
      </c>
    </row>
    <row r="18" spans="1:46" ht="15.75" x14ac:dyDescent="0.25">
      <c r="A18" s="5" t="s">
        <v>10</v>
      </c>
      <c r="B18" t="s">
        <v>18</v>
      </c>
      <c r="H18">
        <v>29</v>
      </c>
      <c r="J18">
        <v>32</v>
      </c>
      <c r="K18">
        <v>52</v>
      </c>
      <c r="L18">
        <v>52</v>
      </c>
      <c r="M18">
        <v>52</v>
      </c>
      <c r="N18">
        <v>52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f t="shared" si="0"/>
        <v>989</v>
      </c>
      <c r="AT18">
        <f t="shared" si="1"/>
        <v>36</v>
      </c>
    </row>
    <row r="19" spans="1:46" ht="15.75" x14ac:dyDescent="0.25">
      <c r="A19" s="5" t="s">
        <v>10</v>
      </c>
      <c r="B19" t="s">
        <v>19</v>
      </c>
      <c r="T19">
        <v>18</v>
      </c>
      <c r="U19">
        <v>24</v>
      </c>
      <c r="V19">
        <v>24</v>
      </c>
      <c r="W19">
        <v>24</v>
      </c>
      <c r="X19">
        <v>24</v>
      </c>
      <c r="Y19">
        <v>24</v>
      </c>
      <c r="Z19">
        <v>24</v>
      </c>
      <c r="AA19">
        <v>24</v>
      </c>
      <c r="AB19">
        <v>24</v>
      </c>
      <c r="AC19">
        <v>24</v>
      </c>
      <c r="AD19">
        <v>24</v>
      </c>
      <c r="AE19">
        <v>24</v>
      </c>
      <c r="AF19">
        <v>24</v>
      </c>
      <c r="AG19">
        <v>24</v>
      </c>
      <c r="AH19">
        <v>24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f t="shared" si="0"/>
        <v>594</v>
      </c>
      <c r="AT19">
        <f t="shared" si="1"/>
        <v>25</v>
      </c>
    </row>
    <row r="20" spans="1:46" ht="15.75" x14ac:dyDescent="0.25">
      <c r="A20" s="5" t="s">
        <v>20</v>
      </c>
      <c r="B20" t="s">
        <v>21</v>
      </c>
      <c r="I20">
        <v>29</v>
      </c>
      <c r="J20">
        <v>52</v>
      </c>
      <c r="K20">
        <v>52</v>
      </c>
      <c r="L20">
        <v>52</v>
      </c>
      <c r="M20">
        <v>52</v>
      </c>
      <c r="N20">
        <v>52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24</v>
      </c>
      <c r="Y20">
        <v>24</v>
      </c>
      <c r="Z20">
        <v>24</v>
      </c>
      <c r="AA20">
        <v>24</v>
      </c>
      <c r="AB20">
        <v>24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f t="shared" si="0"/>
        <v>1009</v>
      </c>
      <c r="AT20">
        <f t="shared" si="1"/>
        <v>36</v>
      </c>
    </row>
    <row r="21" spans="1:46" ht="15.75" x14ac:dyDescent="0.25">
      <c r="A21" s="5" t="s">
        <v>20</v>
      </c>
      <c r="B21" t="s">
        <v>22</v>
      </c>
      <c r="C21">
        <v>5</v>
      </c>
      <c r="G21">
        <v>8</v>
      </c>
      <c r="H21">
        <v>40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52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24</v>
      </c>
      <c r="AE21">
        <v>24</v>
      </c>
      <c r="AF21">
        <v>24</v>
      </c>
      <c r="AG21">
        <v>24</v>
      </c>
      <c r="AH21">
        <v>24</v>
      </c>
      <c r="AI21">
        <v>24</v>
      </c>
      <c r="AJ21">
        <v>24</v>
      </c>
      <c r="AK21">
        <v>24</v>
      </c>
      <c r="AL21">
        <v>24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24</v>
      </c>
      <c r="AS21">
        <f t="shared" si="0"/>
        <v>1085</v>
      </c>
      <c r="AT21">
        <f t="shared" si="1"/>
        <v>39</v>
      </c>
    </row>
    <row r="22" spans="1:46" ht="15.75" x14ac:dyDescent="0.25">
      <c r="A22" s="5" t="s">
        <v>20</v>
      </c>
      <c r="B22" t="s">
        <v>23</v>
      </c>
      <c r="H22">
        <v>40</v>
      </c>
      <c r="I22">
        <v>52</v>
      </c>
      <c r="J22">
        <v>52</v>
      </c>
      <c r="K22">
        <v>52</v>
      </c>
      <c r="L22">
        <v>52</v>
      </c>
      <c r="M22">
        <v>52</v>
      </c>
      <c r="N22">
        <v>52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24</v>
      </c>
      <c r="AJ22">
        <v>24</v>
      </c>
      <c r="AK22">
        <v>24</v>
      </c>
      <c r="AL22">
        <v>24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f t="shared" si="0"/>
        <v>1072</v>
      </c>
      <c r="AT22">
        <f t="shared" si="1"/>
        <v>37</v>
      </c>
    </row>
    <row r="23" spans="1:46" ht="15.75" x14ac:dyDescent="0.25">
      <c r="A23" s="5" t="s">
        <v>20</v>
      </c>
      <c r="B23" t="s">
        <v>24</v>
      </c>
      <c r="C23">
        <v>11</v>
      </c>
      <c r="J23">
        <v>32</v>
      </c>
      <c r="K23">
        <v>52</v>
      </c>
      <c r="L23">
        <v>52</v>
      </c>
      <c r="M23">
        <v>52</v>
      </c>
      <c r="N23">
        <v>52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f t="shared" si="0"/>
        <v>971</v>
      </c>
      <c r="AT23">
        <f t="shared" si="1"/>
        <v>36</v>
      </c>
    </row>
    <row r="24" spans="1:46" ht="15.75" x14ac:dyDescent="0.25">
      <c r="A24" s="5" t="s">
        <v>20</v>
      </c>
      <c r="B24" t="s">
        <v>25</v>
      </c>
      <c r="J24">
        <v>32</v>
      </c>
      <c r="K24">
        <v>52</v>
      </c>
      <c r="L24">
        <v>52</v>
      </c>
      <c r="M24">
        <v>52</v>
      </c>
      <c r="N24">
        <v>52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f t="shared" si="0"/>
        <v>960</v>
      </c>
      <c r="AT24">
        <f t="shared" si="1"/>
        <v>35</v>
      </c>
    </row>
    <row r="25" spans="1:46" ht="15.75" x14ac:dyDescent="0.25">
      <c r="A25" s="5" t="s">
        <v>26</v>
      </c>
      <c r="B25" t="s">
        <v>27</v>
      </c>
      <c r="AC25">
        <v>2</v>
      </c>
      <c r="AE25">
        <v>8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12</v>
      </c>
      <c r="AQ25">
        <v>12</v>
      </c>
      <c r="AR25">
        <v>12</v>
      </c>
      <c r="AS25">
        <f t="shared" si="0"/>
        <v>166</v>
      </c>
      <c r="AT25">
        <f t="shared" si="1"/>
        <v>15</v>
      </c>
    </row>
    <row r="26" spans="1:46" ht="15.75" x14ac:dyDescent="0.25">
      <c r="A26" s="5" t="s">
        <v>26</v>
      </c>
      <c r="B26" t="s">
        <v>28</v>
      </c>
      <c r="AC26">
        <v>2</v>
      </c>
      <c r="AE26">
        <v>8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f t="shared" si="0"/>
        <v>166</v>
      </c>
      <c r="AT26">
        <f t="shared" si="1"/>
        <v>15</v>
      </c>
    </row>
    <row r="27" spans="1:46" ht="15.75" x14ac:dyDescent="0.25">
      <c r="A27" s="5" t="s">
        <v>26</v>
      </c>
      <c r="B27" t="s">
        <v>29</v>
      </c>
      <c r="AC27">
        <v>2</v>
      </c>
      <c r="AE27">
        <v>8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12</v>
      </c>
      <c r="AM27">
        <v>12</v>
      </c>
      <c r="AN27">
        <v>12</v>
      </c>
      <c r="AO27">
        <v>12</v>
      </c>
      <c r="AP27">
        <v>12</v>
      </c>
      <c r="AQ27">
        <v>12</v>
      </c>
      <c r="AR27">
        <v>12</v>
      </c>
      <c r="AS27">
        <f t="shared" si="0"/>
        <v>166</v>
      </c>
      <c r="AT27">
        <f t="shared" si="1"/>
        <v>15</v>
      </c>
    </row>
    <row r="28" spans="1:46" ht="15.75" x14ac:dyDescent="0.25">
      <c r="A28" s="5" t="s">
        <v>26</v>
      </c>
      <c r="B28" t="s">
        <v>30</v>
      </c>
      <c r="AE28">
        <v>8</v>
      </c>
      <c r="AF28">
        <v>12</v>
      </c>
      <c r="AG28">
        <v>12</v>
      </c>
      <c r="AH28">
        <v>12</v>
      </c>
      <c r="AI28">
        <v>12</v>
      </c>
      <c r="AJ28">
        <v>12</v>
      </c>
      <c r="AK28">
        <v>12</v>
      </c>
      <c r="AL28">
        <v>12</v>
      </c>
      <c r="AM28">
        <v>11</v>
      </c>
      <c r="AS28">
        <f t="shared" si="0"/>
        <v>103</v>
      </c>
      <c r="AT28">
        <f t="shared" si="1"/>
        <v>9</v>
      </c>
    </row>
    <row r="29" spans="1:46" ht="15.75" x14ac:dyDescent="0.25">
      <c r="A29" s="5" t="s">
        <v>26</v>
      </c>
      <c r="B29" t="s">
        <v>31</v>
      </c>
      <c r="AE29">
        <v>8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11</v>
      </c>
      <c r="AS29">
        <f t="shared" si="0"/>
        <v>103</v>
      </c>
      <c r="AT29">
        <f t="shared" si="1"/>
        <v>9</v>
      </c>
    </row>
    <row r="30" spans="1:46" ht="15.75" x14ac:dyDescent="0.25">
      <c r="A30" s="5" t="s">
        <v>32</v>
      </c>
      <c r="B30" t="s">
        <v>33</v>
      </c>
      <c r="AE30">
        <v>8</v>
      </c>
      <c r="AF30">
        <v>12</v>
      </c>
      <c r="AG30">
        <v>12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12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f t="shared" si="0"/>
        <v>164</v>
      </c>
      <c r="AT30">
        <f t="shared" si="1"/>
        <v>14</v>
      </c>
    </row>
    <row r="31" spans="1:46" ht="15.75" x14ac:dyDescent="0.25">
      <c r="A31" s="5" t="s">
        <v>32</v>
      </c>
      <c r="B31" t="s">
        <v>34</v>
      </c>
      <c r="AE31">
        <v>8</v>
      </c>
      <c r="AF31">
        <v>12</v>
      </c>
      <c r="AG31">
        <v>12</v>
      </c>
      <c r="AH31">
        <v>12</v>
      </c>
      <c r="AI31">
        <v>12</v>
      </c>
      <c r="AJ31">
        <v>12</v>
      </c>
      <c r="AK31">
        <v>12</v>
      </c>
      <c r="AL31">
        <v>12</v>
      </c>
      <c r="AM31">
        <v>11</v>
      </c>
      <c r="AS31">
        <f t="shared" si="0"/>
        <v>103</v>
      </c>
      <c r="AT31">
        <f t="shared" si="1"/>
        <v>9</v>
      </c>
    </row>
    <row r="32" spans="1:46" ht="15.75" x14ac:dyDescent="0.25">
      <c r="A32" s="5" t="s">
        <v>32</v>
      </c>
      <c r="B32" t="s">
        <v>35</v>
      </c>
      <c r="AE32">
        <v>8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f t="shared" si="0"/>
        <v>164</v>
      </c>
      <c r="AT32">
        <f t="shared" si="1"/>
        <v>14</v>
      </c>
    </row>
    <row r="33" spans="1:46" ht="15.75" x14ac:dyDescent="0.25">
      <c r="A33" s="5" t="s">
        <v>32</v>
      </c>
      <c r="B33" t="s">
        <v>36</v>
      </c>
      <c r="AE33">
        <v>8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f t="shared" si="0"/>
        <v>164</v>
      </c>
      <c r="AT33">
        <f t="shared" si="1"/>
        <v>14</v>
      </c>
    </row>
    <row r="34" spans="1:46" ht="15.75" x14ac:dyDescent="0.25">
      <c r="A34" s="5" t="s">
        <v>32</v>
      </c>
      <c r="B34" t="s">
        <v>37</v>
      </c>
      <c r="AE34">
        <v>8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12</v>
      </c>
      <c r="AQ34">
        <v>12</v>
      </c>
      <c r="AR34">
        <v>12</v>
      </c>
      <c r="AS34">
        <f t="shared" si="0"/>
        <v>164</v>
      </c>
      <c r="AT34">
        <f t="shared" si="1"/>
        <v>14</v>
      </c>
    </row>
    <row r="35" spans="1:46" ht="15.75" x14ac:dyDescent="0.25">
      <c r="A35" s="5" t="s">
        <v>32</v>
      </c>
      <c r="B35" t="s">
        <v>38</v>
      </c>
      <c r="AE35">
        <v>8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f t="shared" si="0"/>
        <v>164</v>
      </c>
      <c r="AT35">
        <f t="shared" si="1"/>
        <v>14</v>
      </c>
    </row>
    <row r="36" spans="1:46" ht="15.75" x14ac:dyDescent="0.25">
      <c r="A36" s="5" t="s">
        <v>32</v>
      </c>
      <c r="B36" t="s">
        <v>39</v>
      </c>
      <c r="AE36">
        <v>8</v>
      </c>
      <c r="AF36">
        <v>12</v>
      </c>
      <c r="AG36">
        <v>12</v>
      </c>
      <c r="AH36">
        <v>12</v>
      </c>
      <c r="AI36">
        <v>12</v>
      </c>
      <c r="AJ36">
        <v>12</v>
      </c>
      <c r="AK36">
        <v>12</v>
      </c>
      <c r="AL36">
        <v>12</v>
      </c>
      <c r="AM36">
        <v>12</v>
      </c>
      <c r="AN36">
        <v>12</v>
      </c>
      <c r="AO36">
        <v>12</v>
      </c>
      <c r="AP36">
        <v>12</v>
      </c>
      <c r="AQ36">
        <v>12</v>
      </c>
      <c r="AR36">
        <v>12</v>
      </c>
      <c r="AS36">
        <f t="shared" si="0"/>
        <v>164</v>
      </c>
      <c r="AT36">
        <f t="shared" si="1"/>
        <v>14</v>
      </c>
    </row>
    <row r="37" spans="1:46" ht="15.75" x14ac:dyDescent="0.25">
      <c r="A37" s="5" t="s">
        <v>40</v>
      </c>
      <c r="B37" t="s">
        <v>41</v>
      </c>
      <c r="Y37">
        <v>13</v>
      </c>
      <c r="Z37">
        <v>24</v>
      </c>
      <c r="AA37">
        <v>24</v>
      </c>
      <c r="AB37">
        <v>24</v>
      </c>
      <c r="AC37">
        <v>24</v>
      </c>
      <c r="AD37">
        <v>24</v>
      </c>
      <c r="AE37">
        <v>24</v>
      </c>
      <c r="AF37">
        <v>24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f t="shared" si="0"/>
        <v>325</v>
      </c>
      <c r="AT37">
        <f t="shared" si="1"/>
        <v>20</v>
      </c>
    </row>
    <row r="38" spans="1:46" ht="15.75" x14ac:dyDescent="0.25">
      <c r="A38" s="5" t="s">
        <v>40</v>
      </c>
      <c r="B38" t="s">
        <v>42</v>
      </c>
      <c r="Y38">
        <v>13</v>
      </c>
      <c r="Z38">
        <v>24</v>
      </c>
      <c r="AA38">
        <v>24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11</v>
      </c>
      <c r="AS38">
        <f t="shared" si="0"/>
        <v>312</v>
      </c>
      <c r="AT38">
        <f t="shared" si="1"/>
        <v>19</v>
      </c>
    </row>
    <row r="39" spans="1:46" ht="15.75" x14ac:dyDescent="0.25">
      <c r="A39" s="5" t="s">
        <v>40</v>
      </c>
      <c r="B39" t="s">
        <v>43</v>
      </c>
      <c r="Y39">
        <v>13</v>
      </c>
      <c r="Z39">
        <v>24</v>
      </c>
      <c r="AA39">
        <v>24</v>
      </c>
      <c r="AB39">
        <v>24</v>
      </c>
      <c r="AC39">
        <v>24</v>
      </c>
      <c r="AD39">
        <v>24</v>
      </c>
      <c r="AE39">
        <v>24</v>
      </c>
      <c r="AF39">
        <v>24</v>
      </c>
      <c r="AG39">
        <v>12</v>
      </c>
      <c r="AH39">
        <v>12</v>
      </c>
      <c r="AI39">
        <v>12</v>
      </c>
      <c r="AJ39">
        <v>12</v>
      </c>
      <c r="AK39">
        <v>12</v>
      </c>
      <c r="AL39">
        <v>12</v>
      </c>
      <c r="AM39">
        <v>11</v>
      </c>
      <c r="AS39">
        <f t="shared" si="0"/>
        <v>264</v>
      </c>
      <c r="AT39">
        <f t="shared" si="1"/>
        <v>15</v>
      </c>
    </row>
    <row r="40" spans="1:46" ht="15.75" x14ac:dyDescent="0.25">
      <c r="A40" s="5" t="s">
        <v>40</v>
      </c>
      <c r="B40" t="s">
        <v>44</v>
      </c>
      <c r="AR40">
        <v>9</v>
      </c>
      <c r="AS40">
        <f t="shared" si="0"/>
        <v>9</v>
      </c>
      <c r="AT40">
        <f t="shared" si="1"/>
        <v>1</v>
      </c>
    </row>
    <row r="41" spans="1:46" ht="15.75" x14ac:dyDescent="0.25">
      <c r="A41" s="5" t="s">
        <v>40</v>
      </c>
      <c r="B41" t="s">
        <v>45</v>
      </c>
      <c r="Y41">
        <v>13</v>
      </c>
      <c r="Z41">
        <v>24</v>
      </c>
      <c r="AA41">
        <v>24</v>
      </c>
      <c r="AB41">
        <v>24</v>
      </c>
      <c r="AC41">
        <v>24</v>
      </c>
      <c r="AD41">
        <v>24</v>
      </c>
      <c r="AE41">
        <v>24</v>
      </c>
      <c r="AF41">
        <v>24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f t="shared" si="0"/>
        <v>325</v>
      </c>
      <c r="AT41">
        <f t="shared" si="1"/>
        <v>20</v>
      </c>
    </row>
    <row r="42" spans="1:46" ht="15.75" x14ac:dyDescent="0.25">
      <c r="A42" s="5" t="s">
        <v>46</v>
      </c>
      <c r="B42" t="s">
        <v>47</v>
      </c>
      <c r="M42">
        <v>41</v>
      </c>
      <c r="N42">
        <v>52</v>
      </c>
      <c r="O42">
        <v>24</v>
      </c>
      <c r="P42">
        <v>24</v>
      </c>
      <c r="Q42">
        <v>24</v>
      </c>
      <c r="R42">
        <v>24</v>
      </c>
      <c r="S42">
        <v>21</v>
      </c>
      <c r="U42">
        <v>15</v>
      </c>
      <c r="V42">
        <v>24</v>
      </c>
      <c r="W42">
        <v>24</v>
      </c>
      <c r="X42">
        <v>24</v>
      </c>
      <c r="Y42">
        <v>24</v>
      </c>
      <c r="Z42">
        <v>24</v>
      </c>
      <c r="AA42">
        <v>24</v>
      </c>
      <c r="AB42">
        <v>24</v>
      </c>
      <c r="AC42">
        <v>24</v>
      </c>
      <c r="AD42">
        <v>24</v>
      </c>
      <c r="AE42">
        <v>24</v>
      </c>
      <c r="AF42">
        <v>24</v>
      </c>
      <c r="AG42">
        <v>24</v>
      </c>
      <c r="AH42">
        <v>24</v>
      </c>
      <c r="AI42">
        <v>24</v>
      </c>
      <c r="AJ42">
        <v>12</v>
      </c>
      <c r="AK42">
        <v>12</v>
      </c>
      <c r="AL42">
        <v>12</v>
      </c>
      <c r="AM42">
        <v>12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f t="shared" si="0"/>
        <v>669</v>
      </c>
      <c r="AT42">
        <f t="shared" si="1"/>
        <v>31</v>
      </c>
    </row>
    <row r="43" spans="1:46" ht="15.75" x14ac:dyDescent="0.25">
      <c r="A43" s="5" t="s">
        <v>46</v>
      </c>
      <c r="B43" t="s">
        <v>48</v>
      </c>
      <c r="M43">
        <v>41</v>
      </c>
      <c r="N43">
        <v>52</v>
      </c>
      <c r="O43">
        <v>24</v>
      </c>
      <c r="P43">
        <v>24</v>
      </c>
      <c r="Q43">
        <v>24</v>
      </c>
      <c r="R43">
        <v>24</v>
      </c>
      <c r="S43">
        <v>21</v>
      </c>
      <c r="U43">
        <v>15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24</v>
      </c>
      <c r="AE43">
        <v>24</v>
      </c>
      <c r="AF43">
        <v>24</v>
      </c>
      <c r="AG43">
        <v>24</v>
      </c>
      <c r="AH43">
        <v>24</v>
      </c>
      <c r="AI43">
        <v>24</v>
      </c>
      <c r="AJ43">
        <v>12</v>
      </c>
      <c r="AK43">
        <v>12</v>
      </c>
      <c r="AL43">
        <v>12</v>
      </c>
      <c r="AM43">
        <v>12</v>
      </c>
      <c r="AN43">
        <v>12</v>
      </c>
      <c r="AO43">
        <v>12</v>
      </c>
      <c r="AP43">
        <v>12</v>
      </c>
      <c r="AQ43">
        <v>12</v>
      </c>
      <c r="AR43">
        <v>12</v>
      </c>
      <c r="AS43">
        <f t="shared" si="0"/>
        <v>669</v>
      </c>
      <c r="AT43">
        <f t="shared" si="1"/>
        <v>31</v>
      </c>
    </row>
    <row r="44" spans="1:46" ht="15.75" x14ac:dyDescent="0.25">
      <c r="A44" s="5" t="s">
        <v>46</v>
      </c>
      <c r="B44" t="s">
        <v>49</v>
      </c>
      <c r="M44">
        <v>41</v>
      </c>
      <c r="N44">
        <v>52</v>
      </c>
      <c r="O44">
        <v>24</v>
      </c>
      <c r="P44">
        <v>24</v>
      </c>
      <c r="Q44">
        <v>24</v>
      </c>
      <c r="R44">
        <v>24</v>
      </c>
      <c r="S44">
        <v>21</v>
      </c>
      <c r="U44">
        <v>15</v>
      </c>
      <c r="V44">
        <v>24</v>
      </c>
      <c r="W44">
        <v>24</v>
      </c>
      <c r="X44">
        <v>24</v>
      </c>
      <c r="Y44">
        <v>24</v>
      </c>
      <c r="Z44">
        <v>24</v>
      </c>
      <c r="AA44">
        <v>24</v>
      </c>
      <c r="AB44">
        <v>24</v>
      </c>
      <c r="AC44">
        <v>24</v>
      </c>
      <c r="AD44">
        <v>24</v>
      </c>
      <c r="AE44">
        <v>24</v>
      </c>
      <c r="AF44">
        <v>24</v>
      </c>
      <c r="AG44">
        <v>24</v>
      </c>
      <c r="AH44">
        <v>24</v>
      </c>
      <c r="AI44">
        <v>24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  <c r="AQ44">
        <v>12</v>
      </c>
      <c r="AR44">
        <v>12</v>
      </c>
      <c r="AS44">
        <f t="shared" si="0"/>
        <v>669</v>
      </c>
      <c r="AT44">
        <f t="shared" si="1"/>
        <v>31</v>
      </c>
    </row>
    <row r="45" spans="1:46" ht="15.75" x14ac:dyDescent="0.25">
      <c r="A45" s="5" t="s">
        <v>46</v>
      </c>
      <c r="B45" t="s">
        <v>50</v>
      </c>
      <c r="M45">
        <v>41</v>
      </c>
      <c r="N45">
        <v>52</v>
      </c>
      <c r="O45">
        <v>24</v>
      </c>
      <c r="P45">
        <v>24</v>
      </c>
      <c r="Q45">
        <v>24</v>
      </c>
      <c r="R45">
        <v>24</v>
      </c>
      <c r="S45">
        <v>21</v>
      </c>
      <c r="U45">
        <v>15</v>
      </c>
      <c r="V45">
        <v>24</v>
      </c>
      <c r="W45">
        <v>24</v>
      </c>
      <c r="X45">
        <v>24</v>
      </c>
      <c r="Y45">
        <v>24</v>
      </c>
      <c r="Z45">
        <v>24</v>
      </c>
      <c r="AA45">
        <v>24</v>
      </c>
      <c r="AB45">
        <v>24</v>
      </c>
      <c r="AC45">
        <v>24</v>
      </c>
      <c r="AD45">
        <v>24</v>
      </c>
      <c r="AE45">
        <v>24</v>
      </c>
      <c r="AF45">
        <v>24</v>
      </c>
      <c r="AG45">
        <v>24</v>
      </c>
      <c r="AH45">
        <v>24</v>
      </c>
      <c r="AI45">
        <v>24</v>
      </c>
      <c r="AJ45">
        <v>12</v>
      </c>
      <c r="AK45">
        <v>12</v>
      </c>
      <c r="AL45">
        <v>12</v>
      </c>
      <c r="AM45">
        <v>12</v>
      </c>
      <c r="AN45">
        <v>12</v>
      </c>
      <c r="AO45">
        <v>12</v>
      </c>
      <c r="AP45">
        <v>12</v>
      </c>
      <c r="AQ45">
        <v>12</v>
      </c>
      <c r="AR45">
        <v>12</v>
      </c>
      <c r="AS45">
        <f t="shared" si="0"/>
        <v>669</v>
      </c>
      <c r="AT45">
        <f t="shared" si="1"/>
        <v>31</v>
      </c>
    </row>
    <row r="46" spans="1:46" ht="15.75" x14ac:dyDescent="0.25">
      <c r="A46" s="5" t="s">
        <v>46</v>
      </c>
      <c r="B46" t="s">
        <v>51</v>
      </c>
      <c r="M46">
        <v>41</v>
      </c>
      <c r="N46">
        <v>52</v>
      </c>
      <c r="O46">
        <v>24</v>
      </c>
      <c r="P46">
        <v>24</v>
      </c>
      <c r="Q46">
        <v>24</v>
      </c>
      <c r="R46">
        <v>24</v>
      </c>
      <c r="S46">
        <v>21</v>
      </c>
      <c r="U46">
        <v>15</v>
      </c>
      <c r="V46">
        <v>24</v>
      </c>
      <c r="W46">
        <v>24</v>
      </c>
      <c r="X46">
        <v>24</v>
      </c>
      <c r="Y46">
        <v>24</v>
      </c>
      <c r="Z46">
        <v>24</v>
      </c>
      <c r="AA46">
        <v>24</v>
      </c>
      <c r="AB46">
        <v>24</v>
      </c>
      <c r="AC46">
        <v>24</v>
      </c>
      <c r="AD46">
        <v>24</v>
      </c>
      <c r="AE46">
        <v>24</v>
      </c>
      <c r="AF46">
        <v>24</v>
      </c>
      <c r="AG46">
        <v>24</v>
      </c>
      <c r="AH46">
        <v>24</v>
      </c>
      <c r="AI46">
        <v>24</v>
      </c>
      <c r="AJ46">
        <v>12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12</v>
      </c>
      <c r="AR46">
        <v>12</v>
      </c>
      <c r="AS46">
        <f t="shared" si="0"/>
        <v>669</v>
      </c>
      <c r="AT46">
        <f t="shared" si="1"/>
        <v>31</v>
      </c>
    </row>
    <row r="47" spans="1:46" ht="15.75" x14ac:dyDescent="0.25">
      <c r="A47" s="5" t="s">
        <v>46</v>
      </c>
      <c r="B47" t="s">
        <v>52</v>
      </c>
      <c r="M47">
        <v>41</v>
      </c>
      <c r="N47">
        <v>52</v>
      </c>
      <c r="O47">
        <v>24</v>
      </c>
      <c r="P47">
        <v>24</v>
      </c>
      <c r="Q47">
        <v>24</v>
      </c>
      <c r="R47">
        <v>24</v>
      </c>
      <c r="S47">
        <v>21</v>
      </c>
      <c r="U47">
        <v>15</v>
      </c>
      <c r="V47">
        <v>24</v>
      </c>
      <c r="W47">
        <v>24</v>
      </c>
      <c r="X47">
        <v>24</v>
      </c>
      <c r="Y47">
        <v>24</v>
      </c>
      <c r="Z47">
        <v>24</v>
      </c>
      <c r="AA47">
        <v>24</v>
      </c>
      <c r="AB47">
        <v>24</v>
      </c>
      <c r="AC47">
        <v>24</v>
      </c>
      <c r="AD47">
        <v>24</v>
      </c>
      <c r="AE47">
        <v>24</v>
      </c>
      <c r="AF47">
        <v>24</v>
      </c>
      <c r="AG47">
        <v>24</v>
      </c>
      <c r="AH47">
        <v>24</v>
      </c>
      <c r="AI47">
        <v>24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f t="shared" si="0"/>
        <v>669</v>
      </c>
      <c r="AT47">
        <f t="shared" si="1"/>
        <v>31</v>
      </c>
    </row>
    <row r="48" spans="1:46" ht="15.75" x14ac:dyDescent="0.25">
      <c r="A48" s="5" t="s">
        <v>46</v>
      </c>
      <c r="B48" t="s">
        <v>53</v>
      </c>
      <c r="M48">
        <v>41</v>
      </c>
      <c r="N48">
        <v>52</v>
      </c>
      <c r="O48">
        <v>24</v>
      </c>
      <c r="P48">
        <v>24</v>
      </c>
      <c r="Q48">
        <v>24</v>
      </c>
      <c r="R48">
        <v>24</v>
      </c>
      <c r="S48">
        <v>21</v>
      </c>
      <c r="U48">
        <v>15</v>
      </c>
      <c r="V48">
        <v>24</v>
      </c>
      <c r="W48">
        <v>24</v>
      </c>
      <c r="X48">
        <v>24</v>
      </c>
      <c r="Y48">
        <v>24</v>
      </c>
      <c r="Z48">
        <v>24</v>
      </c>
      <c r="AA48">
        <v>24</v>
      </c>
      <c r="AB48">
        <v>24</v>
      </c>
      <c r="AC48">
        <v>24</v>
      </c>
      <c r="AD48">
        <v>24</v>
      </c>
      <c r="AE48">
        <v>24</v>
      </c>
      <c r="AF48">
        <v>24</v>
      </c>
      <c r="AG48">
        <v>24</v>
      </c>
      <c r="AH48">
        <v>24</v>
      </c>
      <c r="AI48">
        <v>24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f t="shared" si="0"/>
        <v>669</v>
      </c>
      <c r="AT48">
        <f t="shared" si="1"/>
        <v>31</v>
      </c>
    </row>
    <row r="49" spans="1:46" ht="15.75" x14ac:dyDescent="0.25">
      <c r="A49" s="5" t="s">
        <v>54</v>
      </c>
      <c r="B49" t="s">
        <v>55</v>
      </c>
      <c r="AA49">
        <v>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f t="shared" si="0"/>
        <v>260</v>
      </c>
      <c r="AT49">
        <f t="shared" si="1"/>
        <v>18</v>
      </c>
    </row>
    <row r="50" spans="1:46" ht="15.75" x14ac:dyDescent="0.25">
      <c r="A50" s="5" t="s">
        <v>54</v>
      </c>
      <c r="B50" t="s">
        <v>56</v>
      </c>
      <c r="AA50">
        <v>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f t="shared" si="0"/>
        <v>260</v>
      </c>
      <c r="AT50">
        <f t="shared" si="1"/>
        <v>18</v>
      </c>
    </row>
    <row r="51" spans="1:46" ht="15.75" x14ac:dyDescent="0.25">
      <c r="A51" s="5" t="s">
        <v>54</v>
      </c>
      <c r="B51" t="s">
        <v>57</v>
      </c>
      <c r="AA51">
        <v>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f t="shared" si="0"/>
        <v>260</v>
      </c>
      <c r="AT51">
        <f t="shared" si="1"/>
        <v>18</v>
      </c>
    </row>
    <row r="52" spans="1:46" ht="15.75" x14ac:dyDescent="0.25">
      <c r="A52" s="5" t="s">
        <v>54</v>
      </c>
      <c r="B52" t="s">
        <v>58</v>
      </c>
      <c r="AA52">
        <v>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f t="shared" si="0"/>
        <v>260</v>
      </c>
      <c r="AT52">
        <f t="shared" si="1"/>
        <v>18</v>
      </c>
    </row>
    <row r="53" spans="1:46" ht="15.75" x14ac:dyDescent="0.25">
      <c r="A53" s="5" t="s">
        <v>54</v>
      </c>
      <c r="B53" t="s">
        <v>59</v>
      </c>
      <c r="AA53">
        <v>5</v>
      </c>
      <c r="AB53">
        <v>15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f t="shared" si="0"/>
        <v>260</v>
      </c>
      <c r="AT53">
        <f t="shared" si="1"/>
        <v>18</v>
      </c>
    </row>
    <row r="54" spans="1:46" ht="15.75" x14ac:dyDescent="0.25">
      <c r="A54" s="5" t="s">
        <v>54</v>
      </c>
      <c r="B54" t="s">
        <v>60</v>
      </c>
      <c r="AA54">
        <v>5</v>
      </c>
      <c r="AB54">
        <v>15</v>
      </c>
      <c r="AC54">
        <v>15</v>
      </c>
      <c r="AD54">
        <v>15</v>
      </c>
      <c r="AE54">
        <v>15</v>
      </c>
      <c r="AF54">
        <v>15</v>
      </c>
      <c r="AG54">
        <v>15</v>
      </c>
      <c r="AH54">
        <v>15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f t="shared" si="0"/>
        <v>260</v>
      </c>
      <c r="AT54">
        <f t="shared" si="1"/>
        <v>18</v>
      </c>
    </row>
    <row r="55" spans="1:46" ht="15.75" x14ac:dyDescent="0.25">
      <c r="A55" s="5" t="s">
        <v>61</v>
      </c>
      <c r="B55" t="s">
        <v>62</v>
      </c>
      <c r="AI55">
        <v>6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f t="shared" si="0"/>
        <v>141</v>
      </c>
      <c r="AT55">
        <f t="shared" si="1"/>
        <v>10</v>
      </c>
    </row>
    <row r="56" spans="1:46" ht="15.75" x14ac:dyDescent="0.25">
      <c r="A56" s="5" t="s">
        <v>61</v>
      </c>
      <c r="B56" t="s">
        <v>63</v>
      </c>
      <c r="AI56">
        <v>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f t="shared" si="0"/>
        <v>141</v>
      </c>
      <c r="AT56">
        <f t="shared" si="1"/>
        <v>10</v>
      </c>
    </row>
    <row r="57" spans="1:46" ht="15.75" x14ac:dyDescent="0.25">
      <c r="A57" s="5" t="s">
        <v>219</v>
      </c>
      <c r="B57" t="s">
        <v>214</v>
      </c>
      <c r="G57">
        <v>37</v>
      </c>
      <c r="H57">
        <v>52</v>
      </c>
      <c r="I57">
        <v>52</v>
      </c>
      <c r="J57">
        <v>52</v>
      </c>
      <c r="K57">
        <v>52</v>
      </c>
      <c r="L57">
        <v>52</v>
      </c>
      <c r="M57">
        <v>52</v>
      </c>
      <c r="N57">
        <v>52</v>
      </c>
      <c r="O57">
        <v>52</v>
      </c>
      <c r="P57">
        <v>52</v>
      </c>
      <c r="Q57">
        <v>52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24</v>
      </c>
      <c r="AB57">
        <v>24</v>
      </c>
      <c r="AC57">
        <v>24</v>
      </c>
      <c r="AD57">
        <v>24</v>
      </c>
      <c r="AE57">
        <v>24</v>
      </c>
      <c r="AF57">
        <v>24</v>
      </c>
      <c r="AG57">
        <v>24</v>
      </c>
      <c r="AH57">
        <v>24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24</v>
      </c>
      <c r="AO57">
        <v>24</v>
      </c>
      <c r="AP57">
        <v>24</v>
      </c>
      <c r="AQ57">
        <v>24</v>
      </c>
      <c r="AR57">
        <v>24</v>
      </c>
      <c r="AS57">
        <f>SUM(C57:AR57)</f>
        <v>1205</v>
      </c>
      <c r="AT57">
        <f>COUNTIF(C57:AR57,"&gt;0")</f>
        <v>38</v>
      </c>
    </row>
  </sheetData>
  <conditionalFormatting sqref="C2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zoomScale="70" zoomScaleNormal="70" workbookViewId="0">
      <selection activeCell="BD50" sqref="BD50"/>
    </sheetView>
  </sheetViews>
  <sheetFormatPr defaultRowHeight="15" x14ac:dyDescent="0.25"/>
  <cols>
    <col min="1" max="1" width="21.42578125" style="2" customWidth="1"/>
    <col min="2" max="2" width="21.42578125" bestFit="1" customWidth="1"/>
    <col min="3" max="44" width="3.7109375" bestFit="1" customWidth="1"/>
    <col min="45" max="46" width="11.28515625" customWidth="1"/>
  </cols>
  <sheetData>
    <row r="1" spans="1:46" ht="30" x14ac:dyDescent="0.25">
      <c r="A1" s="2" t="s">
        <v>64</v>
      </c>
      <c r="B1" t="s">
        <v>65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4" t="s">
        <v>66</v>
      </c>
      <c r="AT1" s="4" t="s">
        <v>67</v>
      </c>
    </row>
    <row r="2" spans="1:46" ht="15.75" x14ac:dyDescent="0.25">
      <c r="A2" s="5" t="s">
        <v>0</v>
      </c>
      <c r="B2" t="s">
        <v>1</v>
      </c>
      <c r="I2">
        <v>39</v>
      </c>
      <c r="J2">
        <v>52</v>
      </c>
      <c r="K2">
        <v>52</v>
      </c>
      <c r="L2">
        <v>52</v>
      </c>
      <c r="M2">
        <v>52</v>
      </c>
      <c r="N2">
        <v>52</v>
      </c>
      <c r="O2">
        <v>24</v>
      </c>
      <c r="P2">
        <v>24</v>
      </c>
      <c r="Q2">
        <v>24</v>
      </c>
      <c r="R2">
        <v>24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f>SUM(C2:AR2)</f>
        <v>1019</v>
      </c>
      <c r="AT2">
        <f>COUNTIF(C2:AR2,"&gt;0")</f>
        <v>36</v>
      </c>
    </row>
    <row r="3" spans="1:46" ht="15.75" x14ac:dyDescent="0.25">
      <c r="A3" s="5" t="s">
        <v>0</v>
      </c>
      <c r="B3" t="s">
        <v>2</v>
      </c>
      <c r="I3">
        <v>39</v>
      </c>
      <c r="J3">
        <v>52</v>
      </c>
      <c r="K3">
        <v>52</v>
      </c>
      <c r="L3">
        <v>52</v>
      </c>
      <c r="M3">
        <v>52</v>
      </c>
      <c r="N3">
        <v>52</v>
      </c>
      <c r="O3">
        <v>24</v>
      </c>
      <c r="P3">
        <v>24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f t="shared" ref="AS3:AS56" si="0">SUM(C3:AR3)</f>
        <v>1019</v>
      </c>
      <c r="AT3">
        <f t="shared" ref="AT3:AT56" si="1">COUNTIF(C3:AR3,"&gt;0")</f>
        <v>36</v>
      </c>
    </row>
    <row r="4" spans="1:46" ht="15.75" x14ac:dyDescent="0.25">
      <c r="A4" s="5" t="s">
        <v>0</v>
      </c>
      <c r="B4" t="s">
        <v>3</v>
      </c>
      <c r="I4">
        <v>39</v>
      </c>
      <c r="J4">
        <v>52</v>
      </c>
      <c r="K4">
        <v>52</v>
      </c>
      <c r="L4">
        <v>52</v>
      </c>
      <c r="M4">
        <v>52</v>
      </c>
      <c r="N4">
        <v>52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24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24</v>
      </c>
      <c r="AE4">
        <v>24</v>
      </c>
      <c r="AF4">
        <v>24</v>
      </c>
      <c r="AG4">
        <v>24</v>
      </c>
      <c r="AH4">
        <v>24</v>
      </c>
      <c r="AI4">
        <v>24</v>
      </c>
      <c r="AJ4">
        <v>24</v>
      </c>
      <c r="AK4">
        <v>24</v>
      </c>
      <c r="AL4">
        <v>24</v>
      </c>
      <c r="AM4">
        <v>24</v>
      </c>
      <c r="AN4">
        <v>24</v>
      </c>
      <c r="AO4">
        <v>24</v>
      </c>
      <c r="AP4">
        <v>24</v>
      </c>
      <c r="AQ4">
        <v>24</v>
      </c>
      <c r="AR4">
        <v>24</v>
      </c>
      <c r="AS4">
        <f t="shared" si="0"/>
        <v>1019</v>
      </c>
      <c r="AT4">
        <f t="shared" si="1"/>
        <v>36</v>
      </c>
    </row>
    <row r="5" spans="1:46" ht="15.75" x14ac:dyDescent="0.25">
      <c r="A5" s="5" t="s">
        <v>0</v>
      </c>
      <c r="B5" t="s">
        <v>4</v>
      </c>
      <c r="I5">
        <v>39</v>
      </c>
      <c r="J5">
        <v>52</v>
      </c>
      <c r="K5">
        <v>52</v>
      </c>
      <c r="L5">
        <v>52</v>
      </c>
      <c r="M5">
        <v>52</v>
      </c>
      <c r="N5">
        <v>52</v>
      </c>
      <c r="O5">
        <v>24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f t="shared" si="0"/>
        <v>1019</v>
      </c>
      <c r="AT5">
        <f t="shared" si="1"/>
        <v>36</v>
      </c>
    </row>
    <row r="6" spans="1:46" ht="15.75" x14ac:dyDescent="0.25">
      <c r="A6" s="5" t="s">
        <v>0</v>
      </c>
      <c r="B6" t="s">
        <v>5</v>
      </c>
      <c r="C6">
        <v>4</v>
      </c>
      <c r="G6">
        <v>32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  <c r="N6">
        <v>52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f t="shared" si="0"/>
        <v>1120</v>
      </c>
      <c r="AT6">
        <f t="shared" si="1"/>
        <v>39</v>
      </c>
    </row>
    <row r="7" spans="1:46" ht="15.75" x14ac:dyDescent="0.25">
      <c r="A7" s="5" t="s">
        <v>0</v>
      </c>
      <c r="B7" t="s">
        <v>6</v>
      </c>
      <c r="C7">
        <v>4</v>
      </c>
      <c r="H7">
        <v>41</v>
      </c>
      <c r="I7">
        <v>52</v>
      </c>
      <c r="J7">
        <v>52</v>
      </c>
      <c r="K7">
        <v>52</v>
      </c>
      <c r="L7">
        <v>52</v>
      </c>
      <c r="M7">
        <v>52</v>
      </c>
      <c r="N7">
        <v>52</v>
      </c>
      <c r="O7">
        <v>24</v>
      </c>
      <c r="P7">
        <v>24</v>
      </c>
      <c r="Q7">
        <v>24</v>
      </c>
      <c r="R7">
        <v>24</v>
      </c>
      <c r="S7">
        <v>24</v>
      </c>
      <c r="T7">
        <v>24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24</v>
      </c>
      <c r="AE7">
        <v>24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f t="shared" si="0"/>
        <v>1077</v>
      </c>
      <c r="AT7">
        <f t="shared" si="1"/>
        <v>38</v>
      </c>
    </row>
    <row r="8" spans="1:46" ht="15.75" x14ac:dyDescent="0.25">
      <c r="A8" s="5" t="s">
        <v>0</v>
      </c>
      <c r="B8" t="s">
        <v>7</v>
      </c>
      <c r="C8">
        <v>4</v>
      </c>
      <c r="H8">
        <v>41</v>
      </c>
      <c r="I8">
        <v>52</v>
      </c>
      <c r="J8">
        <v>52</v>
      </c>
      <c r="K8">
        <v>52</v>
      </c>
      <c r="L8">
        <v>52</v>
      </c>
      <c r="M8">
        <v>52</v>
      </c>
      <c r="N8">
        <v>52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f t="shared" si="0"/>
        <v>1077</v>
      </c>
      <c r="AT8">
        <f t="shared" si="1"/>
        <v>38</v>
      </c>
    </row>
    <row r="9" spans="1:46" ht="15.75" x14ac:dyDescent="0.25">
      <c r="A9" s="5" t="s">
        <v>0</v>
      </c>
      <c r="B9" t="s">
        <v>8</v>
      </c>
      <c r="C9">
        <v>4</v>
      </c>
      <c r="H9">
        <v>26</v>
      </c>
      <c r="I9">
        <v>52</v>
      </c>
      <c r="J9">
        <v>52</v>
      </c>
      <c r="K9">
        <v>52</v>
      </c>
      <c r="L9">
        <v>52</v>
      </c>
      <c r="M9">
        <v>52</v>
      </c>
      <c r="N9">
        <v>52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f t="shared" si="0"/>
        <v>1062</v>
      </c>
      <c r="AT9">
        <f t="shared" si="1"/>
        <v>38</v>
      </c>
    </row>
    <row r="10" spans="1:46" ht="15.75" x14ac:dyDescent="0.25">
      <c r="A10" s="5" t="s">
        <v>0</v>
      </c>
      <c r="B10" t="s">
        <v>9</v>
      </c>
      <c r="C10">
        <v>7</v>
      </c>
      <c r="J10">
        <v>32</v>
      </c>
      <c r="K10">
        <v>52</v>
      </c>
      <c r="L10">
        <v>52</v>
      </c>
      <c r="M10">
        <v>52</v>
      </c>
      <c r="N10">
        <v>52</v>
      </c>
      <c r="O10">
        <v>24</v>
      </c>
      <c r="P10">
        <v>24</v>
      </c>
      <c r="Q10">
        <v>24</v>
      </c>
      <c r="R10">
        <v>24</v>
      </c>
      <c r="S10">
        <v>24</v>
      </c>
      <c r="T10">
        <v>24</v>
      </c>
      <c r="U10">
        <v>24</v>
      </c>
      <c r="V10">
        <v>24</v>
      </c>
      <c r="W10">
        <v>24</v>
      </c>
      <c r="X10">
        <v>24</v>
      </c>
      <c r="Y10">
        <v>24</v>
      </c>
      <c r="Z10">
        <v>24</v>
      </c>
      <c r="AA10">
        <v>24</v>
      </c>
      <c r="AB10">
        <v>24</v>
      </c>
      <c r="AC10">
        <v>24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f t="shared" si="0"/>
        <v>967</v>
      </c>
      <c r="AT10">
        <f t="shared" si="1"/>
        <v>36</v>
      </c>
    </row>
    <row r="11" spans="1:46" ht="15.75" x14ac:dyDescent="0.25">
      <c r="A11" s="5" t="s">
        <v>10</v>
      </c>
      <c r="B11" t="s">
        <v>11</v>
      </c>
      <c r="J11">
        <v>31</v>
      </c>
      <c r="K11">
        <v>52</v>
      </c>
      <c r="L11">
        <v>52</v>
      </c>
      <c r="M11">
        <v>52</v>
      </c>
      <c r="N11">
        <v>52</v>
      </c>
      <c r="O11">
        <v>24</v>
      </c>
      <c r="P11">
        <v>24</v>
      </c>
      <c r="Q11">
        <v>24</v>
      </c>
      <c r="R11">
        <v>24</v>
      </c>
      <c r="S11">
        <v>24</v>
      </c>
      <c r="T1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f t="shared" si="0"/>
        <v>959</v>
      </c>
      <c r="AT11">
        <f t="shared" si="1"/>
        <v>35</v>
      </c>
    </row>
    <row r="12" spans="1:46" ht="15.75" x14ac:dyDescent="0.25">
      <c r="A12" s="5" t="s">
        <v>10</v>
      </c>
      <c r="B12" t="s">
        <v>12</v>
      </c>
      <c r="M12">
        <v>41</v>
      </c>
      <c r="N12">
        <v>52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J12">
        <v>24</v>
      </c>
      <c r="AK12">
        <v>24</v>
      </c>
      <c r="AL12">
        <v>24</v>
      </c>
      <c r="AM12">
        <v>24</v>
      </c>
      <c r="AN12">
        <v>24</v>
      </c>
      <c r="AO12">
        <v>24</v>
      </c>
      <c r="AP12">
        <v>24</v>
      </c>
      <c r="AQ12">
        <v>24</v>
      </c>
      <c r="AR12">
        <v>24</v>
      </c>
      <c r="AS12">
        <f t="shared" si="0"/>
        <v>813</v>
      </c>
      <c r="AT12">
        <f t="shared" si="1"/>
        <v>32</v>
      </c>
    </row>
    <row r="13" spans="1:46" ht="15.75" x14ac:dyDescent="0.25">
      <c r="A13" s="5" t="s">
        <v>10</v>
      </c>
      <c r="B13" t="s">
        <v>13</v>
      </c>
      <c r="M13">
        <v>41</v>
      </c>
      <c r="N13">
        <v>52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J13">
        <v>24</v>
      </c>
      <c r="AK13">
        <v>24</v>
      </c>
      <c r="AL13">
        <v>24</v>
      </c>
      <c r="AM13">
        <v>24</v>
      </c>
      <c r="AN13">
        <v>24</v>
      </c>
      <c r="AO13">
        <v>24</v>
      </c>
      <c r="AP13">
        <v>24</v>
      </c>
      <c r="AQ13">
        <v>24</v>
      </c>
      <c r="AR13">
        <v>24</v>
      </c>
      <c r="AS13">
        <f t="shared" si="0"/>
        <v>813</v>
      </c>
      <c r="AT13">
        <f t="shared" si="1"/>
        <v>32</v>
      </c>
    </row>
    <row r="14" spans="1:46" ht="15.75" x14ac:dyDescent="0.25">
      <c r="A14" s="5" t="s">
        <v>10</v>
      </c>
      <c r="B14" t="s">
        <v>14</v>
      </c>
      <c r="C14">
        <v>8</v>
      </c>
      <c r="I14">
        <v>29</v>
      </c>
      <c r="J14">
        <v>52</v>
      </c>
      <c r="K14">
        <v>52</v>
      </c>
      <c r="L14">
        <v>52</v>
      </c>
      <c r="M14">
        <v>52</v>
      </c>
      <c r="N14">
        <v>52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24</v>
      </c>
      <c r="AE14">
        <v>24</v>
      </c>
      <c r="AF14">
        <v>24</v>
      </c>
      <c r="AG14">
        <v>24</v>
      </c>
      <c r="AH14">
        <v>24</v>
      </c>
      <c r="AI14">
        <v>24</v>
      </c>
      <c r="AJ14">
        <v>24</v>
      </c>
      <c r="AK14">
        <v>24</v>
      </c>
      <c r="AL14">
        <v>24</v>
      </c>
      <c r="AM14">
        <v>24</v>
      </c>
      <c r="AN14">
        <v>24</v>
      </c>
      <c r="AO14">
        <v>24</v>
      </c>
      <c r="AP14">
        <v>24</v>
      </c>
      <c r="AQ14">
        <v>24</v>
      </c>
      <c r="AR14">
        <v>24</v>
      </c>
      <c r="AS14">
        <f t="shared" si="0"/>
        <v>1017</v>
      </c>
      <c r="AT14">
        <f t="shared" si="1"/>
        <v>37</v>
      </c>
    </row>
    <row r="15" spans="1:46" ht="15.75" x14ac:dyDescent="0.25">
      <c r="A15" s="5" t="s">
        <v>10</v>
      </c>
      <c r="B15" t="s">
        <v>15</v>
      </c>
      <c r="G15">
        <v>32</v>
      </c>
      <c r="H15">
        <v>52</v>
      </c>
      <c r="I15">
        <v>52</v>
      </c>
      <c r="J15">
        <v>52</v>
      </c>
      <c r="K15">
        <v>52</v>
      </c>
      <c r="L15">
        <v>52</v>
      </c>
      <c r="M15">
        <v>52</v>
      </c>
      <c r="N15">
        <v>52</v>
      </c>
      <c r="O15">
        <v>24</v>
      </c>
      <c r="P15">
        <v>15</v>
      </c>
      <c r="AS15">
        <f t="shared" si="0"/>
        <v>435</v>
      </c>
      <c r="AT15">
        <f t="shared" si="1"/>
        <v>10</v>
      </c>
    </row>
    <row r="16" spans="1:46" ht="15.75" x14ac:dyDescent="0.25">
      <c r="A16" s="5" t="s">
        <v>10</v>
      </c>
      <c r="B16" t="s">
        <v>16</v>
      </c>
      <c r="L16">
        <v>26</v>
      </c>
      <c r="M16">
        <v>52</v>
      </c>
      <c r="N16">
        <v>52</v>
      </c>
      <c r="O16">
        <v>24</v>
      </c>
      <c r="P16">
        <v>24</v>
      </c>
      <c r="Q16">
        <v>24</v>
      </c>
      <c r="R16">
        <v>24</v>
      </c>
      <c r="S16">
        <v>24</v>
      </c>
      <c r="T16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f t="shared" si="0"/>
        <v>850</v>
      </c>
      <c r="AT16">
        <f t="shared" si="1"/>
        <v>33</v>
      </c>
    </row>
    <row r="17" spans="1:46" ht="15.75" x14ac:dyDescent="0.25">
      <c r="A17" s="5" t="s">
        <v>10</v>
      </c>
      <c r="B17" t="s">
        <v>17</v>
      </c>
      <c r="C17">
        <v>4</v>
      </c>
      <c r="H17">
        <v>40</v>
      </c>
      <c r="I17">
        <v>52</v>
      </c>
      <c r="J17">
        <v>52</v>
      </c>
      <c r="K17">
        <v>52</v>
      </c>
      <c r="L17">
        <v>52</v>
      </c>
      <c r="M17">
        <v>52</v>
      </c>
      <c r="N17">
        <v>52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f t="shared" si="0"/>
        <v>1076</v>
      </c>
      <c r="AT17">
        <f t="shared" si="1"/>
        <v>38</v>
      </c>
    </row>
    <row r="18" spans="1:46" ht="15.75" x14ac:dyDescent="0.25">
      <c r="A18" s="5" t="s">
        <v>10</v>
      </c>
      <c r="B18" t="s">
        <v>18</v>
      </c>
      <c r="H18">
        <v>29</v>
      </c>
      <c r="J18">
        <v>32</v>
      </c>
      <c r="K18">
        <v>52</v>
      </c>
      <c r="L18">
        <v>52</v>
      </c>
      <c r="M18">
        <v>52</v>
      </c>
      <c r="N18">
        <v>52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f t="shared" si="0"/>
        <v>989</v>
      </c>
      <c r="AT18">
        <f t="shared" si="1"/>
        <v>36</v>
      </c>
    </row>
    <row r="19" spans="1:46" ht="15.75" x14ac:dyDescent="0.25">
      <c r="A19" s="5" t="s">
        <v>10</v>
      </c>
      <c r="B19" t="s">
        <v>19</v>
      </c>
      <c r="T19">
        <v>18</v>
      </c>
      <c r="U19">
        <v>24</v>
      </c>
      <c r="V19">
        <v>24</v>
      </c>
      <c r="W19">
        <v>24</v>
      </c>
      <c r="X19">
        <v>24</v>
      </c>
      <c r="Y19">
        <v>24</v>
      </c>
      <c r="Z19">
        <v>24</v>
      </c>
      <c r="AA19">
        <v>24</v>
      </c>
      <c r="AB19">
        <v>24</v>
      </c>
      <c r="AC19">
        <v>24</v>
      </c>
      <c r="AD19">
        <v>24</v>
      </c>
      <c r="AE19">
        <v>24</v>
      </c>
      <c r="AF19">
        <v>24</v>
      </c>
      <c r="AG19">
        <v>24</v>
      </c>
      <c r="AH19">
        <v>24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f t="shared" si="0"/>
        <v>594</v>
      </c>
      <c r="AT19">
        <f t="shared" si="1"/>
        <v>25</v>
      </c>
    </row>
    <row r="20" spans="1:46" ht="15.75" x14ac:dyDescent="0.25">
      <c r="A20" s="5" t="s">
        <v>20</v>
      </c>
      <c r="B20" t="s">
        <v>21</v>
      </c>
      <c r="I20">
        <v>29</v>
      </c>
      <c r="J20">
        <v>52</v>
      </c>
      <c r="K20">
        <v>52</v>
      </c>
      <c r="L20">
        <v>52</v>
      </c>
      <c r="M20">
        <v>52</v>
      </c>
      <c r="N20">
        <v>52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24</v>
      </c>
      <c r="Y20">
        <v>24</v>
      </c>
      <c r="Z20">
        <v>24</v>
      </c>
      <c r="AA20">
        <v>24</v>
      </c>
      <c r="AB20">
        <v>24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f t="shared" si="0"/>
        <v>1009</v>
      </c>
      <c r="AT20">
        <f t="shared" si="1"/>
        <v>36</v>
      </c>
    </row>
    <row r="21" spans="1:46" ht="15.75" x14ac:dyDescent="0.25">
      <c r="A21" s="5" t="s">
        <v>20</v>
      </c>
      <c r="B21" t="s">
        <v>22</v>
      </c>
      <c r="C21">
        <v>5</v>
      </c>
      <c r="G21">
        <v>8</v>
      </c>
      <c r="H21">
        <v>40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52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24</v>
      </c>
      <c r="AE21">
        <v>24</v>
      </c>
      <c r="AF21">
        <v>24</v>
      </c>
      <c r="AG21">
        <v>24</v>
      </c>
      <c r="AH21">
        <v>24</v>
      </c>
      <c r="AI21">
        <v>24</v>
      </c>
      <c r="AJ21">
        <v>24</v>
      </c>
      <c r="AK21">
        <v>24</v>
      </c>
      <c r="AL21">
        <v>24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24</v>
      </c>
      <c r="AS21">
        <f t="shared" si="0"/>
        <v>1085</v>
      </c>
      <c r="AT21">
        <f t="shared" si="1"/>
        <v>39</v>
      </c>
    </row>
    <row r="22" spans="1:46" ht="15.75" x14ac:dyDescent="0.25">
      <c r="A22" s="5" t="s">
        <v>20</v>
      </c>
      <c r="B22" t="s">
        <v>23</v>
      </c>
      <c r="H22">
        <v>40</v>
      </c>
      <c r="I22">
        <v>52</v>
      </c>
      <c r="J22">
        <v>52</v>
      </c>
      <c r="K22">
        <v>52</v>
      </c>
      <c r="L22">
        <v>52</v>
      </c>
      <c r="M22">
        <v>52</v>
      </c>
      <c r="N22">
        <v>52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24</v>
      </c>
      <c r="AJ22">
        <v>24</v>
      </c>
      <c r="AK22">
        <v>24</v>
      </c>
      <c r="AL22">
        <v>24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f t="shared" si="0"/>
        <v>1072</v>
      </c>
      <c r="AT22">
        <f t="shared" si="1"/>
        <v>37</v>
      </c>
    </row>
    <row r="23" spans="1:46" ht="15.75" x14ac:dyDescent="0.25">
      <c r="A23" s="5" t="s">
        <v>20</v>
      </c>
      <c r="B23" t="s">
        <v>24</v>
      </c>
      <c r="C23">
        <v>11</v>
      </c>
      <c r="J23">
        <v>32</v>
      </c>
      <c r="K23">
        <v>52</v>
      </c>
      <c r="L23">
        <v>52</v>
      </c>
      <c r="M23">
        <v>52</v>
      </c>
      <c r="N23">
        <v>52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f t="shared" si="0"/>
        <v>971</v>
      </c>
      <c r="AT23">
        <f t="shared" si="1"/>
        <v>36</v>
      </c>
    </row>
    <row r="24" spans="1:46" ht="15.75" x14ac:dyDescent="0.25">
      <c r="A24" s="5" t="s">
        <v>20</v>
      </c>
      <c r="B24" t="s">
        <v>25</v>
      </c>
      <c r="J24">
        <v>32</v>
      </c>
      <c r="K24">
        <v>52</v>
      </c>
      <c r="L24">
        <v>52</v>
      </c>
      <c r="M24">
        <v>52</v>
      </c>
      <c r="N24">
        <v>52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f t="shared" si="0"/>
        <v>960</v>
      </c>
      <c r="AT24">
        <f t="shared" si="1"/>
        <v>35</v>
      </c>
    </row>
    <row r="25" spans="1:46" ht="15.75" x14ac:dyDescent="0.25">
      <c r="A25" s="5" t="s">
        <v>26</v>
      </c>
      <c r="B25" t="s">
        <v>27</v>
      </c>
      <c r="AC25">
        <v>2</v>
      </c>
      <c r="AE25">
        <v>8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12</v>
      </c>
      <c r="AQ25">
        <v>12</v>
      </c>
      <c r="AR25">
        <v>12</v>
      </c>
      <c r="AS25">
        <f t="shared" si="0"/>
        <v>166</v>
      </c>
      <c r="AT25">
        <f t="shared" si="1"/>
        <v>15</v>
      </c>
    </row>
    <row r="26" spans="1:46" ht="15.75" x14ac:dyDescent="0.25">
      <c r="A26" s="5" t="s">
        <v>26</v>
      </c>
      <c r="B26" t="s">
        <v>28</v>
      </c>
      <c r="AC26">
        <v>2</v>
      </c>
      <c r="AE26">
        <v>8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f t="shared" si="0"/>
        <v>166</v>
      </c>
      <c r="AT26">
        <f t="shared" si="1"/>
        <v>15</v>
      </c>
    </row>
    <row r="27" spans="1:46" ht="15.75" x14ac:dyDescent="0.25">
      <c r="A27" s="5" t="s">
        <v>26</v>
      </c>
      <c r="B27" t="s">
        <v>29</v>
      </c>
      <c r="AC27">
        <v>2</v>
      </c>
      <c r="AE27">
        <v>8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12</v>
      </c>
      <c r="AM27">
        <v>12</v>
      </c>
      <c r="AN27">
        <v>12</v>
      </c>
      <c r="AO27">
        <v>12</v>
      </c>
      <c r="AP27">
        <v>12</v>
      </c>
      <c r="AQ27">
        <v>12</v>
      </c>
      <c r="AR27">
        <v>12</v>
      </c>
      <c r="AS27">
        <f t="shared" si="0"/>
        <v>166</v>
      </c>
      <c r="AT27">
        <f t="shared" si="1"/>
        <v>15</v>
      </c>
    </row>
    <row r="28" spans="1:46" ht="15.75" x14ac:dyDescent="0.25">
      <c r="A28" s="5" t="s">
        <v>26</v>
      </c>
      <c r="B28" t="s">
        <v>30</v>
      </c>
      <c r="AE28">
        <v>8</v>
      </c>
      <c r="AF28">
        <v>12</v>
      </c>
      <c r="AG28">
        <v>12</v>
      </c>
      <c r="AH28">
        <v>12</v>
      </c>
      <c r="AI28">
        <v>12</v>
      </c>
      <c r="AJ28">
        <v>12</v>
      </c>
      <c r="AK28">
        <v>12</v>
      </c>
      <c r="AL28">
        <v>12</v>
      </c>
      <c r="AM28">
        <v>11</v>
      </c>
      <c r="AS28">
        <f t="shared" si="0"/>
        <v>103</v>
      </c>
      <c r="AT28">
        <f t="shared" si="1"/>
        <v>9</v>
      </c>
    </row>
    <row r="29" spans="1:46" ht="15.75" x14ac:dyDescent="0.25">
      <c r="A29" s="5" t="s">
        <v>26</v>
      </c>
      <c r="B29" t="s">
        <v>31</v>
      </c>
      <c r="AE29">
        <v>8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11</v>
      </c>
      <c r="AS29">
        <f t="shared" si="0"/>
        <v>103</v>
      </c>
      <c r="AT29">
        <f t="shared" si="1"/>
        <v>9</v>
      </c>
    </row>
    <row r="30" spans="1:46" ht="15.75" x14ac:dyDescent="0.25">
      <c r="A30" s="5" t="s">
        <v>32</v>
      </c>
      <c r="B30" t="s">
        <v>33</v>
      </c>
      <c r="AE30">
        <v>8</v>
      </c>
      <c r="AF30">
        <v>12</v>
      </c>
      <c r="AG30">
        <v>12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12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f t="shared" si="0"/>
        <v>164</v>
      </c>
      <c r="AT30">
        <f t="shared" si="1"/>
        <v>14</v>
      </c>
    </row>
    <row r="31" spans="1:46" ht="15.75" x14ac:dyDescent="0.25">
      <c r="A31" s="5" t="s">
        <v>32</v>
      </c>
      <c r="B31" t="s">
        <v>34</v>
      </c>
      <c r="AE31">
        <v>8</v>
      </c>
      <c r="AF31">
        <v>12</v>
      </c>
      <c r="AG31">
        <v>12</v>
      </c>
      <c r="AH31">
        <v>12</v>
      </c>
      <c r="AI31">
        <v>12</v>
      </c>
      <c r="AJ31">
        <v>12</v>
      </c>
      <c r="AK31">
        <v>12</v>
      </c>
      <c r="AL31">
        <v>12</v>
      </c>
      <c r="AM31">
        <v>11</v>
      </c>
      <c r="AS31">
        <f t="shared" si="0"/>
        <v>103</v>
      </c>
      <c r="AT31">
        <f t="shared" si="1"/>
        <v>9</v>
      </c>
    </row>
    <row r="32" spans="1:46" ht="15.75" x14ac:dyDescent="0.25">
      <c r="A32" s="5" t="s">
        <v>32</v>
      </c>
      <c r="B32" t="s">
        <v>35</v>
      </c>
      <c r="AE32">
        <v>8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f t="shared" si="0"/>
        <v>164</v>
      </c>
      <c r="AT32">
        <f t="shared" si="1"/>
        <v>14</v>
      </c>
    </row>
    <row r="33" spans="1:46" ht="15.75" x14ac:dyDescent="0.25">
      <c r="A33" s="5" t="s">
        <v>32</v>
      </c>
      <c r="B33" t="s">
        <v>36</v>
      </c>
      <c r="AE33">
        <v>8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f t="shared" si="0"/>
        <v>164</v>
      </c>
      <c r="AT33">
        <f t="shared" si="1"/>
        <v>14</v>
      </c>
    </row>
    <row r="34" spans="1:46" ht="15.75" x14ac:dyDescent="0.25">
      <c r="A34" s="5" t="s">
        <v>32</v>
      </c>
      <c r="B34" t="s">
        <v>37</v>
      </c>
      <c r="AE34">
        <v>8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12</v>
      </c>
      <c r="AQ34">
        <v>12</v>
      </c>
      <c r="AR34">
        <v>12</v>
      </c>
      <c r="AS34">
        <f t="shared" si="0"/>
        <v>164</v>
      </c>
      <c r="AT34">
        <f t="shared" si="1"/>
        <v>14</v>
      </c>
    </row>
    <row r="35" spans="1:46" ht="15.75" x14ac:dyDescent="0.25">
      <c r="A35" s="5" t="s">
        <v>32</v>
      </c>
      <c r="B35" t="s">
        <v>38</v>
      </c>
      <c r="AE35">
        <v>8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f t="shared" si="0"/>
        <v>164</v>
      </c>
      <c r="AT35">
        <f t="shared" si="1"/>
        <v>14</v>
      </c>
    </row>
    <row r="36" spans="1:46" ht="15.75" x14ac:dyDescent="0.25">
      <c r="A36" s="5" t="s">
        <v>32</v>
      </c>
      <c r="B36" t="s">
        <v>39</v>
      </c>
      <c r="AE36">
        <v>8</v>
      </c>
      <c r="AF36">
        <v>12</v>
      </c>
      <c r="AG36">
        <v>12</v>
      </c>
      <c r="AH36">
        <v>12</v>
      </c>
      <c r="AI36">
        <v>12</v>
      </c>
      <c r="AJ36">
        <v>12</v>
      </c>
      <c r="AK36">
        <v>12</v>
      </c>
      <c r="AL36">
        <v>12</v>
      </c>
      <c r="AM36">
        <v>12</v>
      </c>
      <c r="AN36">
        <v>12</v>
      </c>
      <c r="AO36">
        <v>12</v>
      </c>
      <c r="AP36">
        <v>12</v>
      </c>
      <c r="AQ36">
        <v>12</v>
      </c>
      <c r="AR36">
        <v>12</v>
      </c>
      <c r="AS36">
        <f t="shared" si="0"/>
        <v>164</v>
      </c>
      <c r="AT36">
        <f t="shared" si="1"/>
        <v>14</v>
      </c>
    </row>
    <row r="37" spans="1:46" ht="15.75" x14ac:dyDescent="0.25">
      <c r="A37" s="5" t="s">
        <v>40</v>
      </c>
      <c r="B37" t="s">
        <v>41</v>
      </c>
      <c r="Y37">
        <v>13</v>
      </c>
      <c r="Z37">
        <v>24</v>
      </c>
      <c r="AA37">
        <v>24</v>
      </c>
      <c r="AB37">
        <v>24</v>
      </c>
      <c r="AC37">
        <v>24</v>
      </c>
      <c r="AD37">
        <v>24</v>
      </c>
      <c r="AE37">
        <v>24</v>
      </c>
      <c r="AF37">
        <v>24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f t="shared" si="0"/>
        <v>325</v>
      </c>
      <c r="AT37">
        <f t="shared" si="1"/>
        <v>20</v>
      </c>
    </row>
    <row r="38" spans="1:46" ht="15.75" x14ac:dyDescent="0.25">
      <c r="A38" s="5" t="s">
        <v>40</v>
      </c>
      <c r="B38" t="s">
        <v>42</v>
      </c>
      <c r="Y38">
        <v>13</v>
      </c>
      <c r="Z38">
        <v>24</v>
      </c>
      <c r="AA38">
        <v>24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11</v>
      </c>
      <c r="AS38">
        <f t="shared" si="0"/>
        <v>312</v>
      </c>
      <c r="AT38">
        <f t="shared" si="1"/>
        <v>19</v>
      </c>
    </row>
    <row r="39" spans="1:46" ht="15.75" x14ac:dyDescent="0.25">
      <c r="A39" s="5" t="s">
        <v>40</v>
      </c>
      <c r="B39" t="s">
        <v>43</v>
      </c>
      <c r="Y39">
        <v>13</v>
      </c>
      <c r="Z39">
        <v>24</v>
      </c>
      <c r="AA39">
        <v>24</v>
      </c>
      <c r="AB39">
        <v>24</v>
      </c>
      <c r="AC39">
        <v>24</v>
      </c>
      <c r="AD39">
        <v>24</v>
      </c>
      <c r="AE39">
        <v>24</v>
      </c>
      <c r="AF39">
        <v>24</v>
      </c>
      <c r="AG39">
        <v>12</v>
      </c>
      <c r="AH39">
        <v>12</v>
      </c>
      <c r="AI39">
        <v>12</v>
      </c>
      <c r="AJ39">
        <v>12</v>
      </c>
      <c r="AK39">
        <v>12</v>
      </c>
      <c r="AL39">
        <v>12</v>
      </c>
      <c r="AM39">
        <v>11</v>
      </c>
      <c r="AS39">
        <f t="shared" si="0"/>
        <v>264</v>
      </c>
      <c r="AT39">
        <f t="shared" si="1"/>
        <v>15</v>
      </c>
    </row>
    <row r="40" spans="1:46" ht="15.75" x14ac:dyDescent="0.25">
      <c r="A40" s="5" t="s">
        <v>40</v>
      </c>
      <c r="B40" t="s">
        <v>44</v>
      </c>
      <c r="AR40">
        <v>9</v>
      </c>
      <c r="AS40">
        <f t="shared" si="0"/>
        <v>9</v>
      </c>
      <c r="AT40">
        <f t="shared" si="1"/>
        <v>1</v>
      </c>
    </row>
    <row r="41" spans="1:46" ht="15.75" x14ac:dyDescent="0.25">
      <c r="A41" s="5" t="s">
        <v>40</v>
      </c>
      <c r="B41" t="s">
        <v>45</v>
      </c>
      <c r="Y41">
        <v>13</v>
      </c>
      <c r="Z41">
        <v>24</v>
      </c>
      <c r="AA41">
        <v>24</v>
      </c>
      <c r="AB41">
        <v>24</v>
      </c>
      <c r="AC41">
        <v>24</v>
      </c>
      <c r="AD41">
        <v>24</v>
      </c>
      <c r="AE41">
        <v>24</v>
      </c>
      <c r="AF41">
        <v>24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f t="shared" si="0"/>
        <v>325</v>
      </c>
      <c r="AT41">
        <f t="shared" si="1"/>
        <v>20</v>
      </c>
    </row>
    <row r="42" spans="1:46" ht="15.75" x14ac:dyDescent="0.25">
      <c r="A42" s="5" t="s">
        <v>46</v>
      </c>
      <c r="B42" t="s">
        <v>47</v>
      </c>
      <c r="M42">
        <v>41</v>
      </c>
      <c r="N42">
        <v>52</v>
      </c>
      <c r="O42">
        <v>24</v>
      </c>
      <c r="P42">
        <v>24</v>
      </c>
      <c r="Q42">
        <v>24</v>
      </c>
      <c r="R42">
        <v>24</v>
      </c>
      <c r="S42">
        <v>21</v>
      </c>
      <c r="U42">
        <v>15</v>
      </c>
      <c r="V42">
        <v>24</v>
      </c>
      <c r="W42">
        <v>24</v>
      </c>
      <c r="X42">
        <v>24</v>
      </c>
      <c r="Y42">
        <v>24</v>
      </c>
      <c r="Z42">
        <v>24</v>
      </c>
      <c r="AA42">
        <v>24</v>
      </c>
      <c r="AB42">
        <v>24</v>
      </c>
      <c r="AC42">
        <v>24</v>
      </c>
      <c r="AD42">
        <v>24</v>
      </c>
      <c r="AE42">
        <v>24</v>
      </c>
      <c r="AF42">
        <v>24</v>
      </c>
      <c r="AG42">
        <v>24</v>
      </c>
      <c r="AH42">
        <v>24</v>
      </c>
      <c r="AI42">
        <v>24</v>
      </c>
      <c r="AJ42">
        <v>12</v>
      </c>
      <c r="AK42">
        <v>12</v>
      </c>
      <c r="AL42">
        <v>12</v>
      </c>
      <c r="AM42">
        <v>12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f t="shared" si="0"/>
        <v>669</v>
      </c>
      <c r="AT42">
        <f t="shared" si="1"/>
        <v>31</v>
      </c>
    </row>
    <row r="43" spans="1:46" ht="15.75" x14ac:dyDescent="0.25">
      <c r="A43" s="5" t="s">
        <v>46</v>
      </c>
      <c r="B43" t="s">
        <v>48</v>
      </c>
      <c r="M43">
        <v>41</v>
      </c>
      <c r="N43">
        <v>52</v>
      </c>
      <c r="O43">
        <v>24</v>
      </c>
      <c r="P43">
        <v>24</v>
      </c>
      <c r="Q43">
        <v>24</v>
      </c>
      <c r="R43">
        <v>24</v>
      </c>
      <c r="S43">
        <v>21</v>
      </c>
      <c r="U43">
        <v>15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24</v>
      </c>
      <c r="AE43">
        <v>24</v>
      </c>
      <c r="AF43">
        <v>24</v>
      </c>
      <c r="AG43">
        <v>24</v>
      </c>
      <c r="AH43">
        <v>24</v>
      </c>
      <c r="AI43">
        <v>24</v>
      </c>
      <c r="AJ43">
        <v>12</v>
      </c>
      <c r="AK43">
        <v>12</v>
      </c>
      <c r="AL43">
        <v>12</v>
      </c>
      <c r="AM43">
        <v>12</v>
      </c>
      <c r="AN43">
        <v>12</v>
      </c>
      <c r="AO43">
        <v>12</v>
      </c>
      <c r="AP43">
        <v>12</v>
      </c>
      <c r="AQ43">
        <v>12</v>
      </c>
      <c r="AR43">
        <v>12</v>
      </c>
      <c r="AS43">
        <f t="shared" si="0"/>
        <v>669</v>
      </c>
      <c r="AT43">
        <f t="shared" si="1"/>
        <v>31</v>
      </c>
    </row>
    <row r="44" spans="1:46" ht="15.75" x14ac:dyDescent="0.25">
      <c r="A44" s="5" t="s">
        <v>46</v>
      </c>
      <c r="B44" t="s">
        <v>49</v>
      </c>
      <c r="M44">
        <v>41</v>
      </c>
      <c r="N44">
        <v>52</v>
      </c>
      <c r="O44">
        <v>24</v>
      </c>
      <c r="P44">
        <v>24</v>
      </c>
      <c r="Q44">
        <v>24</v>
      </c>
      <c r="R44">
        <v>24</v>
      </c>
      <c r="S44">
        <v>21</v>
      </c>
      <c r="U44">
        <v>15</v>
      </c>
      <c r="V44">
        <v>24</v>
      </c>
      <c r="W44">
        <v>24</v>
      </c>
      <c r="X44">
        <v>24</v>
      </c>
      <c r="Y44">
        <v>24</v>
      </c>
      <c r="Z44">
        <v>24</v>
      </c>
      <c r="AA44">
        <v>24</v>
      </c>
      <c r="AB44">
        <v>24</v>
      </c>
      <c r="AC44">
        <v>24</v>
      </c>
      <c r="AD44">
        <v>24</v>
      </c>
      <c r="AE44">
        <v>24</v>
      </c>
      <c r="AF44">
        <v>24</v>
      </c>
      <c r="AG44">
        <v>24</v>
      </c>
      <c r="AH44">
        <v>24</v>
      </c>
      <c r="AI44">
        <v>24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  <c r="AQ44">
        <v>12</v>
      </c>
      <c r="AR44">
        <v>12</v>
      </c>
      <c r="AS44">
        <f t="shared" si="0"/>
        <v>669</v>
      </c>
      <c r="AT44">
        <f t="shared" si="1"/>
        <v>31</v>
      </c>
    </row>
    <row r="45" spans="1:46" ht="15.75" x14ac:dyDescent="0.25">
      <c r="A45" s="5" t="s">
        <v>46</v>
      </c>
      <c r="B45" t="s">
        <v>50</v>
      </c>
      <c r="M45">
        <v>41</v>
      </c>
      <c r="N45">
        <v>52</v>
      </c>
      <c r="O45">
        <v>24</v>
      </c>
      <c r="P45">
        <v>24</v>
      </c>
      <c r="Q45">
        <v>24</v>
      </c>
      <c r="R45">
        <v>24</v>
      </c>
      <c r="S45">
        <v>21</v>
      </c>
      <c r="U45">
        <v>15</v>
      </c>
      <c r="V45">
        <v>24</v>
      </c>
      <c r="W45">
        <v>24</v>
      </c>
      <c r="X45">
        <v>24</v>
      </c>
      <c r="Y45">
        <v>24</v>
      </c>
      <c r="Z45">
        <v>24</v>
      </c>
      <c r="AA45">
        <v>24</v>
      </c>
      <c r="AB45">
        <v>24</v>
      </c>
      <c r="AC45">
        <v>24</v>
      </c>
      <c r="AD45">
        <v>24</v>
      </c>
      <c r="AE45">
        <v>24</v>
      </c>
      <c r="AF45">
        <v>24</v>
      </c>
      <c r="AG45">
        <v>24</v>
      </c>
      <c r="AH45">
        <v>24</v>
      </c>
      <c r="AI45">
        <v>24</v>
      </c>
      <c r="AJ45">
        <v>12</v>
      </c>
      <c r="AK45">
        <v>12</v>
      </c>
      <c r="AL45">
        <v>12</v>
      </c>
      <c r="AM45">
        <v>12</v>
      </c>
      <c r="AN45">
        <v>12</v>
      </c>
      <c r="AO45">
        <v>12</v>
      </c>
      <c r="AP45">
        <v>12</v>
      </c>
      <c r="AQ45">
        <v>12</v>
      </c>
      <c r="AR45">
        <v>12</v>
      </c>
      <c r="AS45">
        <f t="shared" si="0"/>
        <v>669</v>
      </c>
      <c r="AT45">
        <f t="shared" si="1"/>
        <v>31</v>
      </c>
    </row>
    <row r="46" spans="1:46" ht="15.75" x14ac:dyDescent="0.25">
      <c r="A46" s="5" t="s">
        <v>46</v>
      </c>
      <c r="B46" t="s">
        <v>51</v>
      </c>
      <c r="M46">
        <v>41</v>
      </c>
      <c r="N46">
        <v>52</v>
      </c>
      <c r="O46">
        <v>24</v>
      </c>
      <c r="P46">
        <v>24</v>
      </c>
      <c r="Q46">
        <v>24</v>
      </c>
      <c r="R46">
        <v>24</v>
      </c>
      <c r="S46">
        <v>21</v>
      </c>
      <c r="U46">
        <v>15</v>
      </c>
      <c r="V46">
        <v>24</v>
      </c>
      <c r="W46">
        <v>24</v>
      </c>
      <c r="X46">
        <v>24</v>
      </c>
      <c r="Y46">
        <v>24</v>
      </c>
      <c r="Z46">
        <v>24</v>
      </c>
      <c r="AA46">
        <v>24</v>
      </c>
      <c r="AB46">
        <v>24</v>
      </c>
      <c r="AC46">
        <v>24</v>
      </c>
      <c r="AD46">
        <v>24</v>
      </c>
      <c r="AE46">
        <v>24</v>
      </c>
      <c r="AF46">
        <v>24</v>
      </c>
      <c r="AG46">
        <v>24</v>
      </c>
      <c r="AH46">
        <v>24</v>
      </c>
      <c r="AI46">
        <v>24</v>
      </c>
      <c r="AJ46">
        <v>12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12</v>
      </c>
      <c r="AR46">
        <v>12</v>
      </c>
      <c r="AS46">
        <f t="shared" si="0"/>
        <v>669</v>
      </c>
      <c r="AT46">
        <f t="shared" si="1"/>
        <v>31</v>
      </c>
    </row>
    <row r="47" spans="1:46" ht="15.75" x14ac:dyDescent="0.25">
      <c r="A47" s="5" t="s">
        <v>46</v>
      </c>
      <c r="B47" t="s">
        <v>52</v>
      </c>
      <c r="M47">
        <v>41</v>
      </c>
      <c r="N47">
        <v>52</v>
      </c>
      <c r="O47">
        <v>24</v>
      </c>
      <c r="P47">
        <v>24</v>
      </c>
      <c r="Q47">
        <v>24</v>
      </c>
      <c r="R47">
        <v>24</v>
      </c>
      <c r="S47">
        <v>21</v>
      </c>
      <c r="U47">
        <v>15</v>
      </c>
      <c r="V47">
        <v>24</v>
      </c>
      <c r="W47">
        <v>24</v>
      </c>
      <c r="X47">
        <v>24</v>
      </c>
      <c r="Y47">
        <v>24</v>
      </c>
      <c r="Z47">
        <v>24</v>
      </c>
      <c r="AA47">
        <v>24</v>
      </c>
      <c r="AB47">
        <v>24</v>
      </c>
      <c r="AC47">
        <v>24</v>
      </c>
      <c r="AD47">
        <v>24</v>
      </c>
      <c r="AE47">
        <v>24</v>
      </c>
      <c r="AF47">
        <v>24</v>
      </c>
      <c r="AG47">
        <v>24</v>
      </c>
      <c r="AH47">
        <v>24</v>
      </c>
      <c r="AI47">
        <v>24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f t="shared" si="0"/>
        <v>669</v>
      </c>
      <c r="AT47">
        <f t="shared" si="1"/>
        <v>31</v>
      </c>
    </row>
    <row r="48" spans="1:46" ht="15.75" x14ac:dyDescent="0.25">
      <c r="A48" s="5" t="s">
        <v>46</v>
      </c>
      <c r="B48" t="s">
        <v>53</v>
      </c>
      <c r="M48">
        <v>41</v>
      </c>
      <c r="N48">
        <v>52</v>
      </c>
      <c r="O48">
        <v>24</v>
      </c>
      <c r="P48">
        <v>24</v>
      </c>
      <c r="Q48">
        <v>24</v>
      </c>
      <c r="R48">
        <v>24</v>
      </c>
      <c r="S48">
        <v>21</v>
      </c>
      <c r="U48">
        <v>15</v>
      </c>
      <c r="V48">
        <v>24</v>
      </c>
      <c r="W48">
        <v>24</v>
      </c>
      <c r="X48">
        <v>24</v>
      </c>
      <c r="Y48">
        <v>24</v>
      </c>
      <c r="Z48">
        <v>24</v>
      </c>
      <c r="AA48">
        <v>24</v>
      </c>
      <c r="AB48">
        <v>24</v>
      </c>
      <c r="AC48">
        <v>24</v>
      </c>
      <c r="AD48">
        <v>24</v>
      </c>
      <c r="AE48">
        <v>24</v>
      </c>
      <c r="AF48">
        <v>24</v>
      </c>
      <c r="AG48">
        <v>24</v>
      </c>
      <c r="AH48">
        <v>24</v>
      </c>
      <c r="AI48">
        <v>24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f t="shared" si="0"/>
        <v>669</v>
      </c>
      <c r="AT48">
        <f t="shared" si="1"/>
        <v>31</v>
      </c>
    </row>
    <row r="49" spans="1:46" ht="15.75" x14ac:dyDescent="0.25">
      <c r="A49" s="5" t="s">
        <v>54</v>
      </c>
      <c r="B49" t="s">
        <v>55</v>
      </c>
      <c r="AA49">
        <v>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f t="shared" si="0"/>
        <v>260</v>
      </c>
      <c r="AT49">
        <f t="shared" si="1"/>
        <v>18</v>
      </c>
    </row>
    <row r="50" spans="1:46" ht="15.75" x14ac:dyDescent="0.25">
      <c r="A50" s="5" t="s">
        <v>54</v>
      </c>
      <c r="B50" t="s">
        <v>56</v>
      </c>
      <c r="AA50">
        <v>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f t="shared" si="0"/>
        <v>260</v>
      </c>
      <c r="AT50">
        <f t="shared" si="1"/>
        <v>18</v>
      </c>
    </row>
    <row r="51" spans="1:46" ht="15.75" x14ac:dyDescent="0.25">
      <c r="A51" s="5" t="s">
        <v>54</v>
      </c>
      <c r="B51" t="s">
        <v>57</v>
      </c>
      <c r="AA51">
        <v>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f t="shared" si="0"/>
        <v>260</v>
      </c>
      <c r="AT51">
        <f t="shared" si="1"/>
        <v>18</v>
      </c>
    </row>
    <row r="52" spans="1:46" ht="15.75" x14ac:dyDescent="0.25">
      <c r="A52" s="5" t="s">
        <v>54</v>
      </c>
      <c r="B52" t="s">
        <v>58</v>
      </c>
      <c r="AA52">
        <v>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f t="shared" si="0"/>
        <v>260</v>
      </c>
      <c r="AT52">
        <f t="shared" si="1"/>
        <v>18</v>
      </c>
    </row>
    <row r="53" spans="1:46" ht="15.75" x14ac:dyDescent="0.25">
      <c r="A53" s="5" t="s">
        <v>54</v>
      </c>
      <c r="B53" t="s">
        <v>59</v>
      </c>
      <c r="AA53">
        <v>5</v>
      </c>
      <c r="AB53">
        <v>15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f t="shared" si="0"/>
        <v>260</v>
      </c>
      <c r="AT53">
        <f t="shared" si="1"/>
        <v>18</v>
      </c>
    </row>
    <row r="54" spans="1:46" ht="15.75" x14ac:dyDescent="0.25">
      <c r="A54" s="5" t="s">
        <v>54</v>
      </c>
      <c r="B54" t="s">
        <v>60</v>
      </c>
      <c r="AA54">
        <v>5</v>
      </c>
      <c r="AB54">
        <v>15</v>
      </c>
      <c r="AC54">
        <v>15</v>
      </c>
      <c r="AD54">
        <v>15</v>
      </c>
      <c r="AE54">
        <v>15</v>
      </c>
      <c r="AF54">
        <v>15</v>
      </c>
      <c r="AG54">
        <v>15</v>
      </c>
      <c r="AH54">
        <v>15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f t="shared" si="0"/>
        <v>260</v>
      </c>
      <c r="AT54">
        <f t="shared" si="1"/>
        <v>18</v>
      </c>
    </row>
    <row r="55" spans="1:46" ht="15.75" x14ac:dyDescent="0.25">
      <c r="A55" s="5" t="s">
        <v>61</v>
      </c>
      <c r="B55" t="s">
        <v>62</v>
      </c>
      <c r="AI55">
        <v>6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f t="shared" si="0"/>
        <v>141</v>
      </c>
      <c r="AT55">
        <f t="shared" si="1"/>
        <v>10</v>
      </c>
    </row>
    <row r="56" spans="1:46" ht="15.75" x14ac:dyDescent="0.25">
      <c r="A56" s="5" t="s">
        <v>61</v>
      </c>
      <c r="B56" t="s">
        <v>63</v>
      </c>
      <c r="AI56">
        <v>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f t="shared" si="0"/>
        <v>141</v>
      </c>
      <c r="AT56">
        <f t="shared" si="1"/>
        <v>10</v>
      </c>
    </row>
    <row r="57" spans="1:46" ht="15.75" x14ac:dyDescent="0.25">
      <c r="A57" s="5" t="s">
        <v>219</v>
      </c>
      <c r="B57" t="s">
        <v>214</v>
      </c>
      <c r="G57">
        <v>37</v>
      </c>
      <c r="H57">
        <v>52</v>
      </c>
      <c r="I57">
        <v>52</v>
      </c>
      <c r="J57">
        <v>52</v>
      </c>
      <c r="K57">
        <v>52</v>
      </c>
      <c r="L57">
        <v>52</v>
      </c>
      <c r="M57">
        <v>52</v>
      </c>
      <c r="N57">
        <v>52</v>
      </c>
      <c r="O57">
        <v>52</v>
      </c>
      <c r="P57">
        <v>52</v>
      </c>
      <c r="Q57">
        <v>52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24</v>
      </c>
      <c r="AB57">
        <v>24</v>
      </c>
      <c r="AC57">
        <v>24</v>
      </c>
      <c r="AD57">
        <v>24</v>
      </c>
      <c r="AE57">
        <v>24</v>
      </c>
      <c r="AF57">
        <v>24</v>
      </c>
      <c r="AG57">
        <v>24</v>
      </c>
      <c r="AH57">
        <v>24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24</v>
      </c>
      <c r="AO57">
        <v>24</v>
      </c>
      <c r="AP57">
        <v>24</v>
      </c>
      <c r="AQ57">
        <v>24</v>
      </c>
      <c r="AR57">
        <v>24</v>
      </c>
      <c r="AS57">
        <f>SUM(C57:AR57)</f>
        <v>1205</v>
      </c>
      <c r="AT57">
        <f>COUNTIF(C57:AR57,"&gt;0")</f>
        <v>38</v>
      </c>
    </row>
  </sheetData>
  <conditionalFormatting sqref="C2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X57"/>
  <sheetViews>
    <sheetView zoomScale="70" zoomScaleNormal="70" workbookViewId="0">
      <selection activeCell="A57" sqref="A57"/>
    </sheetView>
  </sheetViews>
  <sheetFormatPr defaultRowHeight="15" x14ac:dyDescent="0.25"/>
  <cols>
    <col min="1" max="1" width="18.28515625" bestFit="1" customWidth="1"/>
    <col min="2" max="2" width="7.85546875" bestFit="1" customWidth="1"/>
    <col min="3" max="20" width="16.28515625" customWidth="1"/>
    <col min="21" max="21" width="14.85546875" bestFit="1" customWidth="1"/>
    <col min="22" max="23" width="12.5703125" bestFit="1" customWidth="1"/>
    <col min="24" max="24" width="10.28515625" bestFit="1" customWidth="1"/>
  </cols>
  <sheetData>
    <row r="1" spans="1:24" x14ac:dyDescent="0.25">
      <c r="A1" t="str">
        <f>FecalColiformMPN!A1</f>
        <v>River System</v>
      </c>
      <c r="B1" t="str">
        <f>FecalColiformMPN!B1</f>
        <v>Site</v>
      </c>
      <c r="C1" t="s">
        <v>75</v>
      </c>
      <c r="D1" t="s">
        <v>76</v>
      </c>
      <c r="E1" t="s">
        <v>78</v>
      </c>
      <c r="F1" t="s">
        <v>77</v>
      </c>
      <c r="G1" t="s">
        <v>79</v>
      </c>
      <c r="H1" t="s">
        <v>68</v>
      </c>
      <c r="I1" t="s">
        <v>80</v>
      </c>
      <c r="J1" t="s">
        <v>69</v>
      </c>
      <c r="K1" t="s">
        <v>81</v>
      </c>
      <c r="L1" t="s">
        <v>70</v>
      </c>
      <c r="M1" t="s">
        <v>82</v>
      </c>
      <c r="N1" t="s">
        <v>71</v>
      </c>
      <c r="O1" t="s">
        <v>83</v>
      </c>
      <c r="P1" t="s">
        <v>72</v>
      </c>
      <c r="Q1" t="s">
        <v>84</v>
      </c>
      <c r="R1" t="s">
        <v>73</v>
      </c>
      <c r="S1" t="s">
        <v>85</v>
      </c>
      <c r="T1" t="s">
        <v>74</v>
      </c>
      <c r="U1" t="s">
        <v>215</v>
      </c>
      <c r="V1" t="s">
        <v>216</v>
      </c>
      <c r="W1" t="s">
        <v>217</v>
      </c>
      <c r="X1" t="s">
        <v>218</v>
      </c>
    </row>
    <row r="2" spans="1:24" x14ac:dyDescent="0.25">
      <c r="A2" t="str">
        <f>FecalColiformMPN!A2</f>
        <v>Milwaukee R.</v>
      </c>
      <c r="B2" t="str">
        <f>FecalColiformMPN!B2</f>
        <v>RI-01</v>
      </c>
      <c r="C2">
        <f>FecalColiformMPN!$AS2</f>
        <v>683</v>
      </c>
      <c r="D2">
        <f>FecalColiformMPN!$AT2</f>
        <v>22</v>
      </c>
      <c r="E2">
        <f>FecalColiformMF!$AS2</f>
        <v>331</v>
      </c>
      <c r="F2">
        <f>FecalColiformMF!$AT2</f>
        <v>14</v>
      </c>
      <c r="G2">
        <f>TotalPhosphorus!$AS2</f>
        <v>1020</v>
      </c>
      <c r="H2">
        <f>TotalPhosphorus!$AT2</f>
        <v>36</v>
      </c>
      <c r="I2">
        <f>'BOD5'!$AS2</f>
        <v>1020</v>
      </c>
      <c r="J2">
        <f>'BOD5'!$AT2</f>
        <v>36</v>
      </c>
      <c r="K2">
        <f>TSS!$AS2</f>
        <v>1020</v>
      </c>
      <c r="L2">
        <f>TSS!$AT2</f>
        <v>36</v>
      </c>
      <c r="M2">
        <f>Nitrate!$AS2</f>
        <v>1020</v>
      </c>
      <c r="N2">
        <f>Nitrate!$AT2</f>
        <v>36</v>
      </c>
      <c r="O2">
        <f>Nitrite!$AS2</f>
        <v>1020</v>
      </c>
      <c r="P2">
        <f>Nitrite!$AT2</f>
        <v>36</v>
      </c>
      <c r="Q2">
        <f>TKN!$AS2</f>
        <v>1020</v>
      </c>
      <c r="R2">
        <f>TKN!$AT2</f>
        <v>36</v>
      </c>
      <c r="S2">
        <f>AmmoniaNitrogen!$AS2</f>
        <v>1020</v>
      </c>
      <c r="T2">
        <f>AmmoniaNitrogen!$AT2</f>
        <v>36</v>
      </c>
      <c r="U2">
        <f>Temp!$AS2</f>
        <v>1019</v>
      </c>
      <c r="V2">
        <f>Temp!$AT2</f>
        <v>36</v>
      </c>
      <c r="W2">
        <f>DO!$AS2</f>
        <v>1019</v>
      </c>
      <c r="X2">
        <f>DO!$AT2</f>
        <v>36</v>
      </c>
    </row>
    <row r="3" spans="1:24" x14ac:dyDescent="0.25">
      <c r="A3" t="str">
        <f>FecalColiformMPN!A3</f>
        <v>Milwaukee R.</v>
      </c>
      <c r="B3" t="str">
        <f>FecalColiformMPN!B3</f>
        <v>RI-02</v>
      </c>
      <c r="C3">
        <f>FecalColiformMPN!$AS3</f>
        <v>692</v>
      </c>
      <c r="D3">
        <f>FecalColiformMPN!$AT3</f>
        <v>23</v>
      </c>
      <c r="E3">
        <f>FecalColiformMF!$AS3</f>
        <v>331</v>
      </c>
      <c r="F3">
        <f>FecalColiformMF!$AT3</f>
        <v>14</v>
      </c>
      <c r="G3">
        <f>TotalPhosphorus!$AS3</f>
        <v>1029</v>
      </c>
      <c r="H3">
        <f>TotalPhosphorus!$AT3</f>
        <v>37</v>
      </c>
      <c r="I3">
        <f>'BOD5'!$AS3</f>
        <v>949</v>
      </c>
      <c r="J3">
        <f>'BOD5'!$AT3</f>
        <v>36</v>
      </c>
      <c r="K3">
        <f>TSS!$AS3</f>
        <v>1029</v>
      </c>
      <c r="L3">
        <f>TSS!$AT3</f>
        <v>37</v>
      </c>
      <c r="M3">
        <f>Nitrate!$AS3</f>
        <v>1020</v>
      </c>
      <c r="N3">
        <f>Nitrate!$AT3</f>
        <v>36</v>
      </c>
      <c r="O3">
        <f>Nitrite!$AS3</f>
        <v>1020</v>
      </c>
      <c r="P3">
        <f>Nitrite!$AT3</f>
        <v>36</v>
      </c>
      <c r="Q3">
        <f>TKN!$AS3</f>
        <v>1020</v>
      </c>
      <c r="R3">
        <f>TKN!$AT3</f>
        <v>36</v>
      </c>
      <c r="S3">
        <f>AmmoniaNitrogen!$AS3</f>
        <v>1025</v>
      </c>
      <c r="T3">
        <f>AmmoniaNitrogen!$AT3</f>
        <v>37</v>
      </c>
      <c r="U3">
        <f>Temp!$AS3</f>
        <v>1019</v>
      </c>
      <c r="V3">
        <f>Temp!$AT3</f>
        <v>36</v>
      </c>
      <c r="W3">
        <f>DO!$AS3</f>
        <v>1019</v>
      </c>
      <c r="X3">
        <f>DO!$AT3</f>
        <v>36</v>
      </c>
    </row>
    <row r="4" spans="1:24" x14ac:dyDescent="0.25">
      <c r="A4" t="str">
        <f>FecalColiformMPN!A4</f>
        <v>Milwaukee R.</v>
      </c>
      <c r="B4" t="str">
        <f>FecalColiformMPN!B4</f>
        <v>RI-03</v>
      </c>
      <c r="C4">
        <f>FecalColiformMPN!$AS4</f>
        <v>692</v>
      </c>
      <c r="D4">
        <f>FecalColiformMPN!$AT4</f>
        <v>23</v>
      </c>
      <c r="E4">
        <f>FecalColiformMF!$AS4</f>
        <v>331</v>
      </c>
      <c r="F4">
        <f>FecalColiformMF!$AT4</f>
        <v>14</v>
      </c>
      <c r="G4">
        <f>TotalPhosphorus!$AS4</f>
        <v>1029</v>
      </c>
      <c r="H4">
        <f>TotalPhosphorus!$AT4</f>
        <v>37</v>
      </c>
      <c r="I4">
        <f>'BOD5'!$AS4</f>
        <v>949</v>
      </c>
      <c r="J4">
        <f>'BOD5'!$AT4</f>
        <v>36</v>
      </c>
      <c r="K4">
        <f>TSS!$AS4</f>
        <v>1029</v>
      </c>
      <c r="L4">
        <f>TSS!$AT4</f>
        <v>37</v>
      </c>
      <c r="M4">
        <f>Nitrate!$AS4</f>
        <v>1020</v>
      </c>
      <c r="N4">
        <f>Nitrate!$AT4</f>
        <v>36</v>
      </c>
      <c r="O4">
        <f>Nitrite!$AS4</f>
        <v>1020</v>
      </c>
      <c r="P4">
        <f>Nitrite!$AT4</f>
        <v>36</v>
      </c>
      <c r="Q4">
        <f>TKN!$AS4</f>
        <v>1020</v>
      </c>
      <c r="R4">
        <f>TKN!$AT4</f>
        <v>36</v>
      </c>
      <c r="S4">
        <f>AmmoniaNitrogen!$AS4</f>
        <v>1025</v>
      </c>
      <c r="T4">
        <f>AmmoniaNitrogen!$AT4</f>
        <v>37</v>
      </c>
      <c r="U4">
        <f>Temp!$AS4</f>
        <v>1019</v>
      </c>
      <c r="V4">
        <f>Temp!$AT4</f>
        <v>36</v>
      </c>
      <c r="W4">
        <f>DO!$AS4</f>
        <v>1019</v>
      </c>
      <c r="X4">
        <f>DO!$AT4</f>
        <v>36</v>
      </c>
    </row>
    <row r="5" spans="1:24" x14ac:dyDescent="0.25">
      <c r="A5" t="str">
        <f>FecalColiformMPN!A5</f>
        <v>Milwaukee R.</v>
      </c>
      <c r="B5" t="str">
        <f>FecalColiformMPN!B5</f>
        <v>RI-04</v>
      </c>
      <c r="C5">
        <f>FecalColiformMPN!$AS5</f>
        <v>687</v>
      </c>
      <c r="D5">
        <f>FecalColiformMPN!$AT5</f>
        <v>23</v>
      </c>
      <c r="E5">
        <f>FecalColiformMF!$AS5</f>
        <v>331</v>
      </c>
      <c r="F5">
        <f>FecalColiformMF!$AT5</f>
        <v>14</v>
      </c>
      <c r="G5">
        <f>TotalPhosphorus!$AS5</f>
        <v>1025</v>
      </c>
      <c r="H5">
        <f>TotalPhosphorus!$AT5</f>
        <v>37</v>
      </c>
      <c r="I5">
        <f>'BOD5'!$AS5</f>
        <v>1024</v>
      </c>
      <c r="J5">
        <f>'BOD5'!$AT5</f>
        <v>37</v>
      </c>
      <c r="K5">
        <f>TSS!$AS5</f>
        <v>1025</v>
      </c>
      <c r="L5">
        <f>TSS!$AT5</f>
        <v>37</v>
      </c>
      <c r="M5">
        <f>Nitrate!$AS5</f>
        <v>1020</v>
      </c>
      <c r="N5">
        <f>Nitrate!$AT5</f>
        <v>36</v>
      </c>
      <c r="O5">
        <f>Nitrite!$AS5</f>
        <v>1020</v>
      </c>
      <c r="P5">
        <f>Nitrite!$AT5</f>
        <v>36</v>
      </c>
      <c r="Q5">
        <f>TKN!$AS5</f>
        <v>1020</v>
      </c>
      <c r="R5">
        <f>TKN!$AT5</f>
        <v>36</v>
      </c>
      <c r="S5">
        <f>AmmoniaNitrogen!$AS5</f>
        <v>1024</v>
      </c>
      <c r="T5">
        <f>AmmoniaNitrogen!$AT5</f>
        <v>37</v>
      </c>
      <c r="U5">
        <f>Temp!$AS5</f>
        <v>1019</v>
      </c>
      <c r="V5">
        <f>Temp!$AT5</f>
        <v>36</v>
      </c>
      <c r="W5">
        <f>DO!$AS5</f>
        <v>1019</v>
      </c>
      <c r="X5">
        <f>DO!$AT5</f>
        <v>36</v>
      </c>
    </row>
    <row r="6" spans="1:24" x14ac:dyDescent="0.25">
      <c r="A6" t="str">
        <f>FecalColiformMPN!A6</f>
        <v>Milwaukee R.</v>
      </c>
      <c r="B6" t="str">
        <f>FecalColiformMPN!B6</f>
        <v>RI-05</v>
      </c>
      <c r="C6">
        <f>FecalColiformMPN!$AS6</f>
        <v>786</v>
      </c>
      <c r="D6">
        <f>FecalColiformMPN!$AT6</f>
        <v>25</v>
      </c>
      <c r="E6">
        <f>FecalColiformMF!$AS6</f>
        <v>331</v>
      </c>
      <c r="F6">
        <f>FecalColiformMF!$AT6</f>
        <v>14</v>
      </c>
      <c r="G6">
        <f>TotalPhosphorus!$AS6</f>
        <v>1123</v>
      </c>
      <c r="H6">
        <f>TotalPhosphorus!$AT6</f>
        <v>39</v>
      </c>
      <c r="I6">
        <f>'BOD5'!$AS6</f>
        <v>1011</v>
      </c>
      <c r="J6">
        <f>'BOD5'!$AT6</f>
        <v>36</v>
      </c>
      <c r="K6">
        <f>TSS!$AS6</f>
        <v>1123</v>
      </c>
      <c r="L6">
        <f>TSS!$AT6</f>
        <v>39</v>
      </c>
      <c r="M6">
        <f>Nitrate!$AS6</f>
        <v>1118</v>
      </c>
      <c r="N6">
        <f>Nitrate!$AT6</f>
        <v>38</v>
      </c>
      <c r="O6">
        <f>Nitrite!$AS6</f>
        <v>1118</v>
      </c>
      <c r="P6">
        <f>Nitrite!$AT6</f>
        <v>38</v>
      </c>
      <c r="Q6">
        <f>TKN!$AS6</f>
        <v>1118</v>
      </c>
      <c r="R6">
        <f>TKN!$AT6</f>
        <v>38</v>
      </c>
      <c r="S6">
        <f>AmmoniaNitrogen!$AS6</f>
        <v>1119</v>
      </c>
      <c r="T6">
        <f>AmmoniaNitrogen!$AT6</f>
        <v>39</v>
      </c>
      <c r="U6">
        <f>Temp!$AS6</f>
        <v>1120</v>
      </c>
      <c r="V6">
        <f>Temp!$AT6</f>
        <v>39</v>
      </c>
      <c r="W6">
        <f>DO!$AS6</f>
        <v>1120</v>
      </c>
      <c r="X6">
        <f>DO!$AT6</f>
        <v>39</v>
      </c>
    </row>
    <row r="7" spans="1:24" x14ac:dyDescent="0.25">
      <c r="A7" t="str">
        <f>FecalColiformMPN!A7</f>
        <v>Milwaukee R.</v>
      </c>
      <c r="B7" t="str">
        <f>FecalColiformMPN!B7</f>
        <v>RI-06</v>
      </c>
      <c r="C7">
        <f>FecalColiformMPN!$AS7</f>
        <v>736</v>
      </c>
      <c r="D7">
        <f>FecalColiformMPN!$AT7</f>
        <v>23</v>
      </c>
      <c r="E7">
        <f>FecalColiformMF!$AS7</f>
        <v>331</v>
      </c>
      <c r="F7">
        <f>FecalColiformMF!$AT7</f>
        <v>14</v>
      </c>
      <c r="G7">
        <f>TotalPhosphorus!$AS7</f>
        <v>1073</v>
      </c>
      <c r="H7">
        <f>TotalPhosphorus!$AT7</f>
        <v>37</v>
      </c>
      <c r="I7">
        <f>'BOD5'!$AS7</f>
        <v>968</v>
      </c>
      <c r="J7">
        <f>'BOD5'!$AT7</f>
        <v>35</v>
      </c>
      <c r="K7">
        <f>TSS!$AS7</f>
        <v>1021</v>
      </c>
      <c r="L7">
        <f>TSS!$AT7</f>
        <v>36</v>
      </c>
      <c r="M7">
        <f>Nitrate!$AS7</f>
        <v>1022</v>
      </c>
      <c r="N7">
        <f>Nitrate!$AT7</f>
        <v>36</v>
      </c>
      <c r="O7">
        <f>Nitrite!$AS7</f>
        <v>1022</v>
      </c>
      <c r="P7">
        <f>Nitrite!$AT7</f>
        <v>36</v>
      </c>
      <c r="Q7">
        <f>TKN!$AS7</f>
        <v>1049</v>
      </c>
      <c r="R7">
        <f>TKN!$AT7</f>
        <v>37</v>
      </c>
      <c r="S7">
        <f>AmmoniaNitrogen!$AS7</f>
        <v>1073</v>
      </c>
      <c r="T7">
        <f>AmmoniaNitrogen!$AT7</f>
        <v>37</v>
      </c>
      <c r="U7">
        <f>Temp!$AS7</f>
        <v>1077</v>
      </c>
      <c r="V7">
        <f>Temp!$AT7</f>
        <v>38</v>
      </c>
      <c r="W7">
        <f>DO!$AS7</f>
        <v>1077</v>
      </c>
      <c r="X7">
        <f>DO!$AT7</f>
        <v>38</v>
      </c>
    </row>
    <row r="8" spans="1:24" x14ac:dyDescent="0.25">
      <c r="A8" t="str">
        <f>FecalColiformMPN!A8</f>
        <v>Milwaukee R.</v>
      </c>
      <c r="B8" t="str">
        <f>FecalColiformMPN!B8</f>
        <v>RI-07</v>
      </c>
      <c r="C8">
        <f>FecalColiformMPN!$AS8</f>
        <v>736</v>
      </c>
      <c r="D8">
        <f>FecalColiformMPN!$AT8</f>
        <v>23</v>
      </c>
      <c r="E8">
        <f>FecalColiformMF!$AS8</f>
        <v>331</v>
      </c>
      <c r="F8">
        <f>FecalColiformMF!$AT8</f>
        <v>14</v>
      </c>
      <c r="G8">
        <f>TotalPhosphorus!$AS8</f>
        <v>1073</v>
      </c>
      <c r="H8">
        <f>TotalPhosphorus!$AT8</f>
        <v>37</v>
      </c>
      <c r="I8">
        <f>'BOD5'!$AS8</f>
        <v>940</v>
      </c>
      <c r="J8">
        <f>'BOD5'!$AT8</f>
        <v>35</v>
      </c>
      <c r="K8">
        <f>TSS!$AS8</f>
        <v>1021</v>
      </c>
      <c r="L8">
        <f>TSS!$AT8</f>
        <v>36</v>
      </c>
      <c r="M8">
        <f>Nitrate!$AS8</f>
        <v>1022</v>
      </c>
      <c r="N8">
        <f>Nitrate!$AT8</f>
        <v>36</v>
      </c>
      <c r="O8">
        <f>Nitrite!$AS8</f>
        <v>1022</v>
      </c>
      <c r="P8">
        <f>Nitrite!$AT8</f>
        <v>36</v>
      </c>
      <c r="Q8">
        <f>TKN!$AS8</f>
        <v>1049</v>
      </c>
      <c r="R8">
        <f>TKN!$AT8</f>
        <v>37</v>
      </c>
      <c r="S8">
        <f>AmmoniaNitrogen!$AS8</f>
        <v>1073</v>
      </c>
      <c r="T8">
        <f>AmmoniaNitrogen!$AT8</f>
        <v>37</v>
      </c>
      <c r="U8">
        <f>Temp!$AS8</f>
        <v>1077</v>
      </c>
      <c r="V8">
        <f>Temp!$AT8</f>
        <v>38</v>
      </c>
      <c r="W8">
        <f>DO!$AS8</f>
        <v>1077</v>
      </c>
      <c r="X8">
        <f>DO!$AT8</f>
        <v>38</v>
      </c>
    </row>
    <row r="9" spans="1:24" x14ac:dyDescent="0.25">
      <c r="A9" t="str">
        <f>FecalColiformMPN!A9</f>
        <v>Milwaukee R.</v>
      </c>
      <c r="B9" t="str">
        <f>FecalColiformMPN!B9</f>
        <v>RI-08</v>
      </c>
      <c r="C9">
        <f>FecalColiformMPN!$AS9</f>
        <v>723</v>
      </c>
      <c r="D9">
        <f>FecalColiformMPN!$AT9</f>
        <v>23</v>
      </c>
      <c r="E9">
        <f>FecalColiformMF!$AS9</f>
        <v>331</v>
      </c>
      <c r="F9">
        <f>FecalColiformMF!$AT9</f>
        <v>14</v>
      </c>
      <c r="G9">
        <f>TotalPhosphorus!$AS9</f>
        <v>1022</v>
      </c>
      <c r="H9">
        <f>TotalPhosphorus!$AT9</f>
        <v>36</v>
      </c>
      <c r="I9">
        <f>'BOD5'!$AS9</f>
        <v>1011</v>
      </c>
      <c r="J9">
        <f>'BOD5'!$AT9</f>
        <v>36</v>
      </c>
      <c r="K9">
        <f>TSS!$AS9</f>
        <v>1021</v>
      </c>
      <c r="L9">
        <f>TSS!$AT9</f>
        <v>36</v>
      </c>
      <c r="M9">
        <f>Nitrate!$AS9</f>
        <v>1022</v>
      </c>
      <c r="N9">
        <f>Nitrate!$AT9</f>
        <v>36</v>
      </c>
      <c r="O9">
        <f>Nitrite!$AS9</f>
        <v>1022</v>
      </c>
      <c r="P9">
        <f>Nitrite!$AT9</f>
        <v>36</v>
      </c>
      <c r="Q9">
        <f>TKN!$AS9</f>
        <v>1049</v>
      </c>
      <c r="R9">
        <f>TKN!$AT9</f>
        <v>37</v>
      </c>
      <c r="S9">
        <f>AmmoniaNitrogen!$AS9</f>
        <v>1056</v>
      </c>
      <c r="T9">
        <f>AmmoniaNitrogen!$AT9</f>
        <v>37</v>
      </c>
      <c r="U9">
        <f>Temp!$AS9</f>
        <v>1062</v>
      </c>
      <c r="V9">
        <f>Temp!$AT9</f>
        <v>38</v>
      </c>
      <c r="W9">
        <f>DO!$AS9</f>
        <v>1062</v>
      </c>
      <c r="X9">
        <f>DO!$AT9</f>
        <v>38</v>
      </c>
    </row>
    <row r="10" spans="1:24" x14ac:dyDescent="0.25">
      <c r="A10" t="str">
        <f>FecalColiformMPN!A10</f>
        <v>Milwaukee R.</v>
      </c>
      <c r="B10" t="str">
        <f>FecalColiformMPN!B10</f>
        <v>RI-15</v>
      </c>
      <c r="C10">
        <f>FecalColiformMPN!$AS10</f>
        <v>635</v>
      </c>
      <c r="D10">
        <f>FecalColiformMPN!$AT10</f>
        <v>22</v>
      </c>
      <c r="E10">
        <f>FecalColiformMF!$AS10</f>
        <v>331</v>
      </c>
      <c r="F10">
        <f>FecalColiformMF!$AT10</f>
        <v>14</v>
      </c>
      <c r="G10">
        <f>TotalPhosphorus!$AS10</f>
        <v>971</v>
      </c>
      <c r="H10">
        <f>TotalPhosphorus!$AT10</f>
        <v>36</v>
      </c>
      <c r="I10">
        <f>'BOD5'!$AS10</f>
        <v>970</v>
      </c>
      <c r="J10">
        <f>'BOD5'!$AT10</f>
        <v>36</v>
      </c>
      <c r="K10">
        <f>TSS!$AS10</f>
        <v>973</v>
      </c>
      <c r="L10">
        <f>TSS!$AT10</f>
        <v>36</v>
      </c>
      <c r="M10">
        <f>Nitrate!$AS10</f>
        <v>962</v>
      </c>
      <c r="N10">
        <f>Nitrate!$AT10</f>
        <v>35</v>
      </c>
      <c r="O10">
        <f>Nitrite!$AS10</f>
        <v>962</v>
      </c>
      <c r="P10">
        <f>Nitrite!$AT10</f>
        <v>35</v>
      </c>
      <c r="Q10">
        <f>TKN!$AS10</f>
        <v>962</v>
      </c>
      <c r="R10">
        <f>TKN!$AT10</f>
        <v>35</v>
      </c>
      <c r="S10">
        <f>AmmoniaNitrogen!$AS10</f>
        <v>973</v>
      </c>
      <c r="T10">
        <f>AmmoniaNitrogen!$AT10</f>
        <v>36</v>
      </c>
      <c r="U10">
        <f>Temp!$AS10</f>
        <v>967</v>
      </c>
      <c r="V10">
        <f>Temp!$AT10</f>
        <v>36</v>
      </c>
      <c r="W10">
        <f>DO!$AS10</f>
        <v>967</v>
      </c>
      <c r="X10">
        <f>DO!$AT10</f>
        <v>36</v>
      </c>
    </row>
    <row r="11" spans="1:24" x14ac:dyDescent="0.25">
      <c r="A11" t="str">
        <f>FecalColiformMPN!A11</f>
        <v>Menomonee R.</v>
      </c>
      <c r="B11" t="str">
        <f>FecalColiformMPN!B11</f>
        <v>RI-16</v>
      </c>
      <c r="C11">
        <f>FecalColiformMPN!$AS11</f>
        <v>625</v>
      </c>
      <c r="D11">
        <f>FecalColiformMPN!$AT11</f>
        <v>21</v>
      </c>
      <c r="E11">
        <f>FecalColiformMF!$AS11</f>
        <v>331</v>
      </c>
      <c r="F11">
        <f>FecalColiformMF!$AT11</f>
        <v>14</v>
      </c>
      <c r="G11">
        <f>TotalPhosphorus!$AS11</f>
        <v>962</v>
      </c>
      <c r="H11">
        <f>TotalPhosphorus!$AT11</f>
        <v>35</v>
      </c>
      <c r="I11">
        <f>'BOD5'!$AS11</f>
        <v>944</v>
      </c>
      <c r="J11">
        <f>'BOD5'!$AT11</f>
        <v>35</v>
      </c>
      <c r="K11">
        <f>TSS!$AS11</f>
        <v>962</v>
      </c>
      <c r="L11">
        <f>TSS!$AT11</f>
        <v>35</v>
      </c>
      <c r="M11">
        <f>Nitrate!$AS11</f>
        <v>962</v>
      </c>
      <c r="N11">
        <f>Nitrate!$AT11</f>
        <v>35</v>
      </c>
      <c r="O11">
        <f>Nitrite!$AS11</f>
        <v>962</v>
      </c>
      <c r="P11">
        <f>Nitrite!$AT11</f>
        <v>35</v>
      </c>
      <c r="Q11">
        <f>TKN!$AS11</f>
        <v>962</v>
      </c>
      <c r="R11">
        <f>TKN!$AT11</f>
        <v>35</v>
      </c>
      <c r="S11">
        <f>AmmoniaNitrogen!$AS11</f>
        <v>962</v>
      </c>
      <c r="T11">
        <f>AmmoniaNitrogen!$AT11</f>
        <v>35</v>
      </c>
      <c r="U11">
        <f>Temp!$AS11</f>
        <v>959</v>
      </c>
      <c r="V11">
        <f>Temp!$AT11</f>
        <v>35</v>
      </c>
      <c r="W11">
        <f>DO!$AS11</f>
        <v>959</v>
      </c>
      <c r="X11">
        <f>DO!$AT11</f>
        <v>35</v>
      </c>
    </row>
    <row r="12" spans="1:24" x14ac:dyDescent="0.25">
      <c r="A12" t="str">
        <f>FecalColiformMPN!A12</f>
        <v>Menomonee R.</v>
      </c>
      <c r="B12" t="str">
        <f>FecalColiformMPN!B12</f>
        <v>RI-21</v>
      </c>
      <c r="C12">
        <f>FecalColiformMPN!$AS12</f>
        <v>477</v>
      </c>
      <c r="D12">
        <f>FecalColiformMPN!$AT12</f>
        <v>18</v>
      </c>
      <c r="E12">
        <f>FecalColiformMF!$AS12</f>
        <v>331</v>
      </c>
      <c r="F12">
        <f>FecalColiformMF!$AT12</f>
        <v>14</v>
      </c>
      <c r="G12">
        <f>TotalPhosphorus!$AS12</f>
        <v>814</v>
      </c>
      <c r="H12">
        <f>TotalPhosphorus!$AT12</f>
        <v>32</v>
      </c>
      <c r="I12">
        <f>'BOD5'!$AS12</f>
        <v>814</v>
      </c>
      <c r="J12">
        <f>'BOD5'!$AT12</f>
        <v>32</v>
      </c>
      <c r="K12">
        <f>TSS!$AS12</f>
        <v>814</v>
      </c>
      <c r="L12">
        <f>TSS!$AT12</f>
        <v>32</v>
      </c>
      <c r="M12">
        <f>Nitrate!$AS12</f>
        <v>814</v>
      </c>
      <c r="N12">
        <f>Nitrate!$AT12</f>
        <v>32</v>
      </c>
      <c r="O12">
        <f>Nitrite!$AS12</f>
        <v>814</v>
      </c>
      <c r="P12">
        <f>Nitrite!$AT12</f>
        <v>32</v>
      </c>
      <c r="Q12">
        <f>TKN!$AS12</f>
        <v>814</v>
      </c>
      <c r="R12">
        <f>TKN!$AT12</f>
        <v>32</v>
      </c>
      <c r="S12">
        <f>AmmoniaNitrogen!$AS12</f>
        <v>814</v>
      </c>
      <c r="T12">
        <f>AmmoniaNitrogen!$AT12</f>
        <v>32</v>
      </c>
      <c r="U12">
        <f>Temp!$AS12</f>
        <v>813</v>
      </c>
      <c r="V12">
        <f>Temp!$AT12</f>
        <v>32</v>
      </c>
      <c r="W12">
        <f>DO!$AS12</f>
        <v>813</v>
      </c>
      <c r="X12">
        <f>DO!$AT12</f>
        <v>32</v>
      </c>
    </row>
    <row r="13" spans="1:24" x14ac:dyDescent="0.25">
      <c r="A13" t="str">
        <f>FecalColiformMPN!A13</f>
        <v>Menomonee R.</v>
      </c>
      <c r="B13" t="str">
        <f>FecalColiformMPN!B13</f>
        <v>RI-22</v>
      </c>
      <c r="C13">
        <f>FecalColiformMPN!$AS13</f>
        <v>476</v>
      </c>
      <c r="D13">
        <f>FecalColiformMPN!$AT13</f>
        <v>18</v>
      </c>
      <c r="E13">
        <f>FecalColiformMF!$AS13</f>
        <v>331</v>
      </c>
      <c r="F13">
        <f>FecalColiformMF!$AT13</f>
        <v>14</v>
      </c>
      <c r="G13">
        <f>TotalPhosphorus!$AS13</f>
        <v>814</v>
      </c>
      <c r="H13">
        <f>TotalPhosphorus!$AT13</f>
        <v>32</v>
      </c>
      <c r="I13">
        <f>'BOD5'!$AS13</f>
        <v>814</v>
      </c>
      <c r="J13">
        <f>'BOD5'!$AT13</f>
        <v>32</v>
      </c>
      <c r="K13">
        <f>TSS!$AS13</f>
        <v>814</v>
      </c>
      <c r="L13">
        <f>TSS!$AT13</f>
        <v>32</v>
      </c>
      <c r="M13">
        <f>Nitrate!$AS13</f>
        <v>814</v>
      </c>
      <c r="N13">
        <f>Nitrate!$AT13</f>
        <v>32</v>
      </c>
      <c r="O13">
        <f>Nitrite!$AS13</f>
        <v>814</v>
      </c>
      <c r="P13">
        <f>Nitrite!$AT13</f>
        <v>32</v>
      </c>
      <c r="Q13">
        <f>TKN!$AS13</f>
        <v>814</v>
      </c>
      <c r="R13">
        <f>TKN!$AT13</f>
        <v>32</v>
      </c>
      <c r="S13">
        <f>AmmoniaNitrogen!$AS13</f>
        <v>814</v>
      </c>
      <c r="T13">
        <f>AmmoniaNitrogen!$AT13</f>
        <v>32</v>
      </c>
      <c r="U13">
        <f>Temp!$AS13</f>
        <v>813</v>
      </c>
      <c r="V13">
        <f>Temp!$AT13</f>
        <v>32</v>
      </c>
      <c r="W13">
        <f>DO!$AS13</f>
        <v>813</v>
      </c>
      <c r="X13">
        <f>DO!$AT13</f>
        <v>32</v>
      </c>
    </row>
    <row r="14" spans="1:24" x14ac:dyDescent="0.25">
      <c r="A14" t="str">
        <f>FecalColiformMPN!A14</f>
        <v>Menomonee R.</v>
      </c>
      <c r="B14" t="str">
        <f>FecalColiformMPN!B14</f>
        <v>RI-09</v>
      </c>
      <c r="C14">
        <f>FecalColiformMPN!$AS14</f>
        <v>682</v>
      </c>
      <c r="D14">
        <f>FecalColiformMPN!$AT14</f>
        <v>23</v>
      </c>
      <c r="E14">
        <f>FecalColiformMF!$AS14</f>
        <v>331</v>
      </c>
      <c r="F14">
        <f>FecalColiformMF!$AT14</f>
        <v>14</v>
      </c>
      <c r="G14">
        <f>TotalPhosphorus!$AS14</f>
        <v>1019</v>
      </c>
      <c r="H14">
        <f>TotalPhosphorus!$AT14</f>
        <v>37</v>
      </c>
      <c r="I14">
        <f>'BOD5'!$AS14</f>
        <v>1018</v>
      </c>
      <c r="J14">
        <f>'BOD5'!$AT14</f>
        <v>37</v>
      </c>
      <c r="K14">
        <f>TSS!$AS14</f>
        <v>1019</v>
      </c>
      <c r="L14">
        <f>TSS!$AT14</f>
        <v>37</v>
      </c>
      <c r="M14">
        <f>Nitrate!$AS14</f>
        <v>1011</v>
      </c>
      <c r="N14">
        <f>Nitrate!$AT14</f>
        <v>36</v>
      </c>
      <c r="O14">
        <f>Nitrite!$AS14</f>
        <v>1011</v>
      </c>
      <c r="P14">
        <f>Nitrite!$AT14</f>
        <v>36</v>
      </c>
      <c r="Q14">
        <f>TKN!$AS14</f>
        <v>1011</v>
      </c>
      <c r="R14">
        <f>TKN!$AT14</f>
        <v>36</v>
      </c>
      <c r="S14">
        <f>AmmoniaNitrogen!$AS14</f>
        <v>1015</v>
      </c>
      <c r="T14">
        <f>AmmoniaNitrogen!$AT14</f>
        <v>37</v>
      </c>
      <c r="U14">
        <f>Temp!$AS14</f>
        <v>1017</v>
      </c>
      <c r="V14">
        <f>Temp!$AT14</f>
        <v>37</v>
      </c>
      <c r="W14">
        <f>DO!$AS14</f>
        <v>1017</v>
      </c>
      <c r="X14">
        <f>DO!$AT14</f>
        <v>37</v>
      </c>
    </row>
    <row r="15" spans="1:24" x14ac:dyDescent="0.25">
      <c r="A15" t="str">
        <f>FecalColiformMPN!A15</f>
        <v>Menomonee R.</v>
      </c>
      <c r="B15" t="str">
        <f>FecalColiformMPN!B15</f>
        <v>RI-10</v>
      </c>
      <c r="C15">
        <f>FecalColiformMPN!$AS15</f>
        <v>400</v>
      </c>
      <c r="D15">
        <f>FecalColiformMPN!$AT15</f>
        <v>10</v>
      </c>
      <c r="E15">
        <f>FecalColiformMF!$AS15</f>
        <v>0</v>
      </c>
      <c r="F15">
        <f>FecalColiformMF!$AT15</f>
        <v>0</v>
      </c>
      <c r="G15">
        <f>TotalPhosphorus!$AS15</f>
        <v>397</v>
      </c>
      <c r="H15">
        <f>TotalPhosphorus!$AT15</f>
        <v>10</v>
      </c>
      <c r="I15">
        <f>'BOD5'!$AS15</f>
        <v>134</v>
      </c>
      <c r="J15">
        <f>'BOD5'!$AT15</f>
        <v>4</v>
      </c>
      <c r="K15">
        <f>TSS!$AS15</f>
        <v>344</v>
      </c>
      <c r="L15">
        <f>TSS!$AT15</f>
        <v>10</v>
      </c>
      <c r="M15">
        <f>Nitrate!$AS15</f>
        <v>391</v>
      </c>
      <c r="N15">
        <f>Nitrate!$AT15</f>
        <v>10</v>
      </c>
      <c r="O15">
        <f>Nitrite!$AS15</f>
        <v>391</v>
      </c>
      <c r="P15">
        <f>Nitrite!$AT15</f>
        <v>10</v>
      </c>
      <c r="Q15">
        <f>TKN!$AS15</f>
        <v>399</v>
      </c>
      <c r="R15">
        <f>TKN!$AT15</f>
        <v>10</v>
      </c>
      <c r="S15">
        <f>AmmoniaNitrogen!$AS15</f>
        <v>399</v>
      </c>
      <c r="T15">
        <f>AmmoniaNitrogen!$AT15</f>
        <v>10</v>
      </c>
      <c r="U15">
        <f>Temp!$AS15</f>
        <v>435</v>
      </c>
      <c r="V15">
        <f>Temp!$AT15</f>
        <v>10</v>
      </c>
      <c r="W15">
        <f>DO!$AS15</f>
        <v>435</v>
      </c>
      <c r="X15">
        <f>DO!$AT15</f>
        <v>10</v>
      </c>
    </row>
    <row r="16" spans="1:24" x14ac:dyDescent="0.25">
      <c r="A16" t="str">
        <f>FecalColiformMPN!A16</f>
        <v>Menomonee R.</v>
      </c>
      <c r="B16" t="str">
        <f>FecalColiformMPN!B16</f>
        <v>RI-20</v>
      </c>
      <c r="C16">
        <f>FecalColiformMPN!$AS16</f>
        <v>514</v>
      </c>
      <c r="D16">
        <f>FecalColiformMPN!$AT16</f>
        <v>19</v>
      </c>
      <c r="E16">
        <f>FecalColiformMF!$AS16</f>
        <v>331</v>
      </c>
      <c r="F16">
        <f>FecalColiformMF!$AT16</f>
        <v>14</v>
      </c>
      <c r="G16">
        <f>TotalPhosphorus!$AS16</f>
        <v>852</v>
      </c>
      <c r="H16">
        <f>TotalPhosphorus!$AT16</f>
        <v>33</v>
      </c>
      <c r="I16">
        <f>'BOD5'!$AS16</f>
        <v>852</v>
      </c>
      <c r="J16">
        <f>'BOD5'!$AT16</f>
        <v>33</v>
      </c>
      <c r="K16">
        <f>TSS!$AS16</f>
        <v>852</v>
      </c>
      <c r="L16">
        <f>TSS!$AT16</f>
        <v>33</v>
      </c>
      <c r="M16">
        <f>Nitrate!$AS16</f>
        <v>852</v>
      </c>
      <c r="N16">
        <f>Nitrate!$AT16</f>
        <v>33</v>
      </c>
      <c r="O16">
        <f>Nitrite!$AS16</f>
        <v>852</v>
      </c>
      <c r="P16">
        <f>Nitrite!$AT16</f>
        <v>33</v>
      </c>
      <c r="Q16">
        <f>TKN!$AS16</f>
        <v>852</v>
      </c>
      <c r="R16">
        <f>TKN!$AT16</f>
        <v>33</v>
      </c>
      <c r="S16">
        <f>AmmoniaNitrogen!$AS16</f>
        <v>852</v>
      </c>
      <c r="T16">
        <f>AmmoniaNitrogen!$AT16</f>
        <v>33</v>
      </c>
      <c r="U16">
        <f>Temp!$AS16</f>
        <v>850</v>
      </c>
      <c r="V16">
        <f>Temp!$AT16</f>
        <v>33</v>
      </c>
      <c r="W16">
        <f>DO!$AS16</f>
        <v>850</v>
      </c>
      <c r="X16">
        <f>DO!$AT16</f>
        <v>33</v>
      </c>
    </row>
    <row r="17" spans="1:24" x14ac:dyDescent="0.25">
      <c r="A17" t="str">
        <f>FecalColiformMPN!A17</f>
        <v>Menomonee R.</v>
      </c>
      <c r="B17" t="str">
        <f>FecalColiformMPN!B17</f>
        <v>RI-11</v>
      </c>
      <c r="C17">
        <f>FecalColiformMPN!$AS17</f>
        <v>744</v>
      </c>
      <c r="D17">
        <f>FecalColiformMPN!$AT17</f>
        <v>24</v>
      </c>
      <c r="E17">
        <f>FecalColiformMF!$AS17</f>
        <v>331</v>
      </c>
      <c r="F17">
        <f>FecalColiformMF!$AT17</f>
        <v>14</v>
      </c>
      <c r="G17">
        <f>TotalPhosphorus!$AS17</f>
        <v>1081</v>
      </c>
      <c r="H17">
        <f>TotalPhosphorus!$AT17</f>
        <v>38</v>
      </c>
      <c r="I17">
        <f>'BOD5'!$AS17</f>
        <v>1018</v>
      </c>
      <c r="J17">
        <f>'BOD5'!$AT17</f>
        <v>37</v>
      </c>
      <c r="K17">
        <f>TSS!$AS17</f>
        <v>1019</v>
      </c>
      <c r="L17">
        <f>TSS!$AT17</f>
        <v>37</v>
      </c>
      <c r="M17">
        <f>Nitrate!$AS17</f>
        <v>1011</v>
      </c>
      <c r="N17">
        <f>Nitrate!$AT17</f>
        <v>36</v>
      </c>
      <c r="O17">
        <f>Nitrite!$AS17</f>
        <v>1011</v>
      </c>
      <c r="P17">
        <f>Nitrite!$AT17</f>
        <v>36</v>
      </c>
      <c r="Q17">
        <f>TKN!$AS17</f>
        <v>1053</v>
      </c>
      <c r="R17">
        <f>TKN!$AT17</f>
        <v>37</v>
      </c>
      <c r="S17">
        <f>AmmoniaNitrogen!$AS17</f>
        <v>1077</v>
      </c>
      <c r="T17">
        <f>AmmoniaNitrogen!$AT17</f>
        <v>38</v>
      </c>
      <c r="U17">
        <f>Temp!$AS17</f>
        <v>1076</v>
      </c>
      <c r="V17">
        <f>Temp!$AT17</f>
        <v>38</v>
      </c>
      <c r="W17">
        <f>DO!$AS17</f>
        <v>1076</v>
      </c>
      <c r="X17">
        <f>DO!$AT17</f>
        <v>38</v>
      </c>
    </row>
    <row r="18" spans="1:24" x14ac:dyDescent="0.25">
      <c r="A18" t="str">
        <f>FecalColiformMPN!A18</f>
        <v>Menomonee R.</v>
      </c>
      <c r="B18" t="str">
        <f>FecalColiformMPN!B18</f>
        <v>RI-17</v>
      </c>
      <c r="C18">
        <f>FecalColiformMPN!$AS18</f>
        <v>736</v>
      </c>
      <c r="D18">
        <f>FecalColiformMPN!$AT18</f>
        <v>23</v>
      </c>
      <c r="E18">
        <f>FecalColiformMF!$AS18</f>
        <v>331</v>
      </c>
      <c r="F18">
        <f>FecalColiformMF!$AT18</f>
        <v>14</v>
      </c>
      <c r="G18">
        <f>TotalPhosphorus!$AS18</f>
        <v>1073</v>
      </c>
      <c r="H18">
        <f>TotalPhosphorus!$AT18</f>
        <v>37</v>
      </c>
      <c r="I18">
        <f>'BOD5'!$AS18</f>
        <v>931</v>
      </c>
      <c r="J18">
        <f>'BOD5'!$AT18</f>
        <v>35</v>
      </c>
      <c r="K18">
        <f>TSS!$AS18</f>
        <v>965</v>
      </c>
      <c r="L18">
        <f>TSS!$AT18</f>
        <v>35</v>
      </c>
      <c r="M18">
        <f>Nitrate!$AS18</f>
        <v>965</v>
      </c>
      <c r="N18">
        <f>Nitrate!$AT18</f>
        <v>35</v>
      </c>
      <c r="O18">
        <f>Nitrite!$AS18</f>
        <v>965</v>
      </c>
      <c r="P18">
        <f>Nitrite!$AT18</f>
        <v>35</v>
      </c>
      <c r="Q18">
        <f>TKN!$AS18</f>
        <v>1053</v>
      </c>
      <c r="R18">
        <f>TKN!$AT18</f>
        <v>37</v>
      </c>
      <c r="S18">
        <f>AmmoniaNitrogen!$AS18</f>
        <v>1073</v>
      </c>
      <c r="T18">
        <f>AmmoniaNitrogen!$AT18</f>
        <v>37</v>
      </c>
      <c r="U18">
        <f>Temp!$AS18</f>
        <v>989</v>
      </c>
      <c r="V18">
        <f>Temp!$AT18</f>
        <v>36</v>
      </c>
      <c r="W18">
        <f>DO!$AS18</f>
        <v>989</v>
      </c>
      <c r="X18">
        <f>DO!$AT18</f>
        <v>36</v>
      </c>
    </row>
    <row r="19" spans="1:24" x14ac:dyDescent="0.25">
      <c r="A19" t="str">
        <f>FecalColiformMPN!A19</f>
        <v>Menomonee R.</v>
      </c>
      <c r="B19" t="str">
        <f>FecalColiformMPN!B19</f>
        <v>RI-31</v>
      </c>
      <c r="C19">
        <f>FecalColiformMPN!$AS19</f>
        <v>257</v>
      </c>
      <c r="D19">
        <f>FecalColiformMPN!$AT19</f>
        <v>11</v>
      </c>
      <c r="E19">
        <f>FecalColiformMF!$AS19</f>
        <v>331</v>
      </c>
      <c r="F19">
        <f>FecalColiformMF!$AT19</f>
        <v>14</v>
      </c>
      <c r="G19">
        <f>TotalPhosphorus!$AS19</f>
        <v>594</v>
      </c>
      <c r="H19">
        <f>TotalPhosphorus!$AT19</f>
        <v>25</v>
      </c>
      <c r="I19">
        <f>'BOD5'!$AS19</f>
        <v>594</v>
      </c>
      <c r="J19">
        <f>'BOD5'!$AT19</f>
        <v>25</v>
      </c>
      <c r="K19">
        <f>TSS!$AS19</f>
        <v>594</v>
      </c>
      <c r="L19">
        <f>TSS!$AT19</f>
        <v>25</v>
      </c>
      <c r="M19">
        <f>Nitrate!$AS19</f>
        <v>594</v>
      </c>
      <c r="N19">
        <f>Nitrate!$AT19</f>
        <v>25</v>
      </c>
      <c r="O19">
        <f>Nitrite!$AS19</f>
        <v>594</v>
      </c>
      <c r="P19">
        <f>Nitrite!$AT19</f>
        <v>25</v>
      </c>
      <c r="Q19">
        <f>TKN!$AS19</f>
        <v>594</v>
      </c>
      <c r="R19">
        <f>TKN!$AT19</f>
        <v>25</v>
      </c>
      <c r="S19">
        <f>AmmoniaNitrogen!$AS19</f>
        <v>594</v>
      </c>
      <c r="T19">
        <f>AmmoniaNitrogen!$AT19</f>
        <v>25</v>
      </c>
      <c r="U19">
        <f>Temp!$AS19</f>
        <v>594</v>
      </c>
      <c r="V19">
        <f>Temp!$AT19</f>
        <v>25</v>
      </c>
      <c r="W19">
        <f>DO!$AS19</f>
        <v>594</v>
      </c>
      <c r="X19">
        <f>DO!$AT19</f>
        <v>25</v>
      </c>
    </row>
    <row r="20" spans="1:24" x14ac:dyDescent="0.25">
      <c r="A20" t="str">
        <f>FecalColiformMPN!A20</f>
        <v>Kinnickinnic R.</v>
      </c>
      <c r="B20" t="str">
        <f>FecalColiformMPN!B20</f>
        <v>RI-12</v>
      </c>
      <c r="C20">
        <f>FecalColiformMPN!$AS20</f>
        <v>674</v>
      </c>
      <c r="D20">
        <f>FecalColiformMPN!$AT20</f>
        <v>22</v>
      </c>
      <c r="E20">
        <f>FecalColiformMF!$AS20</f>
        <v>331</v>
      </c>
      <c r="F20">
        <f>FecalColiformMF!$AT20</f>
        <v>14</v>
      </c>
      <c r="G20">
        <f>TotalPhosphorus!$AS20</f>
        <v>1011</v>
      </c>
      <c r="H20">
        <f>TotalPhosphorus!$AT20</f>
        <v>36</v>
      </c>
      <c r="I20">
        <f>'BOD5'!$AS20</f>
        <v>1011</v>
      </c>
      <c r="J20">
        <f>'BOD5'!$AT20</f>
        <v>36</v>
      </c>
      <c r="K20">
        <f>TSS!$AS20</f>
        <v>1011</v>
      </c>
      <c r="L20">
        <f>TSS!$AT20</f>
        <v>36</v>
      </c>
      <c r="M20">
        <f>Nitrate!$AS20</f>
        <v>1011</v>
      </c>
      <c r="N20">
        <f>Nitrate!$AT20</f>
        <v>36</v>
      </c>
      <c r="O20">
        <f>Nitrite!$AS20</f>
        <v>1011</v>
      </c>
      <c r="P20">
        <f>Nitrite!$AT20</f>
        <v>36</v>
      </c>
      <c r="Q20">
        <f>TKN!$AS20</f>
        <v>1011</v>
      </c>
      <c r="R20">
        <f>TKN!$AT20</f>
        <v>36</v>
      </c>
      <c r="S20">
        <f>AmmoniaNitrogen!$AS20</f>
        <v>1011</v>
      </c>
      <c r="T20">
        <f>AmmoniaNitrogen!$AT20</f>
        <v>36</v>
      </c>
      <c r="U20">
        <f>Temp!$AS20</f>
        <v>1009</v>
      </c>
      <c r="V20">
        <f>Temp!$AT20</f>
        <v>36</v>
      </c>
      <c r="W20">
        <f>DO!$AS20</f>
        <v>1009</v>
      </c>
      <c r="X20">
        <f>DO!$AT20</f>
        <v>36</v>
      </c>
    </row>
    <row r="21" spans="1:24" x14ac:dyDescent="0.25">
      <c r="A21" t="str">
        <f>FecalColiformMPN!A21</f>
        <v>Kinnickinnic R.</v>
      </c>
      <c r="B21" t="str">
        <f>FecalColiformMPN!B21</f>
        <v>RI-13</v>
      </c>
      <c r="C21">
        <f>FecalColiformMPN!$AS21</f>
        <v>751</v>
      </c>
      <c r="D21">
        <f>FecalColiformMPN!$AT21</f>
        <v>25</v>
      </c>
      <c r="E21">
        <f>FecalColiformMF!$AS21</f>
        <v>331</v>
      </c>
      <c r="F21">
        <f>FecalColiformMF!$AT21</f>
        <v>14</v>
      </c>
      <c r="G21">
        <f>TotalPhosphorus!$AS21</f>
        <v>1084</v>
      </c>
      <c r="H21">
        <f>TotalPhosphorus!$AT21</f>
        <v>39</v>
      </c>
      <c r="I21">
        <f>'BOD5'!$AS21</f>
        <v>946</v>
      </c>
      <c r="J21">
        <f>'BOD5'!$AT21</f>
        <v>36</v>
      </c>
      <c r="K21">
        <f>TSS!$AS21</f>
        <v>1053</v>
      </c>
      <c r="L21">
        <f>TSS!$AT21</f>
        <v>39</v>
      </c>
      <c r="M21">
        <f>Nitrate!$AS21</f>
        <v>1118</v>
      </c>
      <c r="N21">
        <f>Nitrate!$AT21</f>
        <v>38</v>
      </c>
      <c r="O21">
        <f>Nitrite!$AS21</f>
        <v>1118</v>
      </c>
      <c r="P21">
        <f>Nitrite!$AT21</f>
        <v>38</v>
      </c>
      <c r="Q21">
        <f>TKN!$AS21</f>
        <v>1118</v>
      </c>
      <c r="R21">
        <f>TKN!$AT21</f>
        <v>38</v>
      </c>
      <c r="S21">
        <f>AmmoniaNitrogen!$AS21</f>
        <v>1121</v>
      </c>
      <c r="T21">
        <f>AmmoniaNitrogen!$AT21</f>
        <v>39</v>
      </c>
      <c r="U21">
        <f>Temp!$AS21</f>
        <v>1085</v>
      </c>
      <c r="V21">
        <f>Temp!$AT21</f>
        <v>39</v>
      </c>
      <c r="W21">
        <f>DO!$AS21</f>
        <v>1085</v>
      </c>
      <c r="X21">
        <f>DO!$AT21</f>
        <v>39</v>
      </c>
    </row>
    <row r="22" spans="1:24" x14ac:dyDescent="0.25">
      <c r="A22" t="str">
        <f>FecalColiformMPN!A22</f>
        <v>Kinnickinnic R.</v>
      </c>
      <c r="B22" t="str">
        <f>FecalColiformMPN!B22</f>
        <v>RI-14</v>
      </c>
      <c r="C22">
        <f>FecalColiformMPN!$AS22</f>
        <v>736</v>
      </c>
      <c r="D22">
        <f>FecalColiformMPN!$AT22</f>
        <v>23</v>
      </c>
      <c r="E22">
        <f>FecalColiformMF!$AS22</f>
        <v>331</v>
      </c>
      <c r="F22">
        <f>FecalColiformMF!$AT22</f>
        <v>14</v>
      </c>
      <c r="G22">
        <f>TotalPhosphorus!$AS22</f>
        <v>1073</v>
      </c>
      <c r="H22">
        <f>TotalPhosphorus!$AT22</f>
        <v>37</v>
      </c>
      <c r="I22">
        <f>'BOD5'!$AS22</f>
        <v>1011</v>
      </c>
      <c r="J22">
        <f>'BOD5'!$AT22</f>
        <v>36</v>
      </c>
      <c r="K22">
        <f>TSS!$AS22</f>
        <v>1011</v>
      </c>
      <c r="L22">
        <f>TSS!$AT22</f>
        <v>36</v>
      </c>
      <c r="M22">
        <f>Nitrate!$AS22</f>
        <v>1011</v>
      </c>
      <c r="N22">
        <f>Nitrate!$AT22</f>
        <v>36</v>
      </c>
      <c r="O22">
        <f>Nitrite!$AS22</f>
        <v>1011</v>
      </c>
      <c r="P22">
        <f>Nitrite!$AT22</f>
        <v>36</v>
      </c>
      <c r="Q22">
        <f>TKN!$AS22</f>
        <v>1059</v>
      </c>
      <c r="R22">
        <f>TKN!$AT22</f>
        <v>37</v>
      </c>
      <c r="S22">
        <f>AmmoniaNitrogen!$AS22</f>
        <v>1073</v>
      </c>
      <c r="T22">
        <f>AmmoniaNitrogen!$AT22</f>
        <v>37</v>
      </c>
      <c r="U22">
        <f>Temp!$AS22</f>
        <v>1072</v>
      </c>
      <c r="V22">
        <f>Temp!$AT22</f>
        <v>37</v>
      </c>
      <c r="W22">
        <f>DO!$AS22</f>
        <v>1072</v>
      </c>
      <c r="X22">
        <f>DO!$AT22</f>
        <v>37</v>
      </c>
    </row>
    <row r="23" spans="1:24" x14ac:dyDescent="0.25">
      <c r="A23" t="str">
        <f>FecalColiformMPN!A23</f>
        <v>Kinnickinnic R.</v>
      </c>
      <c r="B23" t="str">
        <f>FecalColiformMPN!B23</f>
        <v>RI-18</v>
      </c>
      <c r="C23">
        <f>FecalColiformMPN!$AS23</f>
        <v>635</v>
      </c>
      <c r="D23">
        <f>FecalColiformMPN!$AT23</f>
        <v>22</v>
      </c>
      <c r="E23">
        <f>FecalColiformMF!$AS23</f>
        <v>331</v>
      </c>
      <c r="F23">
        <f>FecalColiformMF!$AT23</f>
        <v>14</v>
      </c>
      <c r="G23">
        <f>TotalPhosphorus!$AS23</f>
        <v>973</v>
      </c>
      <c r="H23">
        <f>TotalPhosphorus!$AT23</f>
        <v>36</v>
      </c>
      <c r="I23">
        <f>'BOD5'!$AS23</f>
        <v>951</v>
      </c>
      <c r="J23">
        <f>'BOD5'!$AT23</f>
        <v>36</v>
      </c>
      <c r="K23">
        <f>TSS!$AS23</f>
        <v>973</v>
      </c>
      <c r="L23">
        <f>TSS!$AT23</f>
        <v>36</v>
      </c>
      <c r="M23">
        <f>Nitrate!$AS23</f>
        <v>962</v>
      </c>
      <c r="N23">
        <f>Nitrate!$AT23</f>
        <v>35</v>
      </c>
      <c r="O23">
        <f>Nitrite!$AS23</f>
        <v>962</v>
      </c>
      <c r="P23">
        <f>Nitrite!$AT23</f>
        <v>35</v>
      </c>
      <c r="Q23">
        <f>TKN!$AS23</f>
        <v>962</v>
      </c>
      <c r="R23">
        <f>TKN!$AT23</f>
        <v>35</v>
      </c>
      <c r="S23">
        <f>AmmoniaNitrogen!$AS23</f>
        <v>973</v>
      </c>
      <c r="T23">
        <f>AmmoniaNitrogen!$AT23</f>
        <v>36</v>
      </c>
      <c r="U23">
        <f>Temp!$AS23</f>
        <v>971</v>
      </c>
      <c r="V23">
        <f>Temp!$AT23</f>
        <v>36</v>
      </c>
      <c r="W23">
        <f>DO!$AS23</f>
        <v>971</v>
      </c>
      <c r="X23">
        <f>DO!$AT23</f>
        <v>36</v>
      </c>
    </row>
    <row r="24" spans="1:24" x14ac:dyDescent="0.25">
      <c r="A24" t="str">
        <f>FecalColiformMPN!A24</f>
        <v>Kinnickinnic R.</v>
      </c>
      <c r="B24" t="str">
        <f>FecalColiformMPN!B24</f>
        <v>RI-19</v>
      </c>
      <c r="C24">
        <f>FecalColiformMPN!$AS24</f>
        <v>624</v>
      </c>
      <c r="D24">
        <f>FecalColiformMPN!$AT24</f>
        <v>21</v>
      </c>
      <c r="E24">
        <f>FecalColiformMF!$AS24</f>
        <v>331</v>
      </c>
      <c r="F24">
        <f>FecalColiformMF!$AT24</f>
        <v>14</v>
      </c>
      <c r="G24">
        <f>TotalPhosphorus!$AS24</f>
        <v>1014</v>
      </c>
      <c r="H24">
        <f>TotalPhosphorus!$AT24</f>
        <v>36</v>
      </c>
      <c r="I24">
        <f>'BOD5'!$AS24</f>
        <v>940</v>
      </c>
      <c r="J24">
        <f>'BOD5'!$AT24</f>
        <v>35</v>
      </c>
      <c r="K24">
        <f>TSS!$AS24</f>
        <v>962</v>
      </c>
      <c r="L24">
        <f>TSS!$AT24</f>
        <v>35</v>
      </c>
      <c r="M24">
        <f>Nitrate!$AS24</f>
        <v>962</v>
      </c>
      <c r="N24">
        <f>Nitrate!$AT24</f>
        <v>35</v>
      </c>
      <c r="O24">
        <f>Nitrite!$AS24</f>
        <v>962</v>
      </c>
      <c r="P24">
        <f>Nitrite!$AT24</f>
        <v>35</v>
      </c>
      <c r="Q24">
        <f>TKN!$AS24</f>
        <v>962</v>
      </c>
      <c r="R24">
        <f>TKN!$AT24</f>
        <v>35</v>
      </c>
      <c r="S24">
        <f>AmmoniaNitrogen!$AS24</f>
        <v>962</v>
      </c>
      <c r="T24">
        <f>AmmoniaNitrogen!$AT24</f>
        <v>35</v>
      </c>
      <c r="U24">
        <f>Temp!$AS24</f>
        <v>960</v>
      </c>
      <c r="V24">
        <f>Temp!$AT24</f>
        <v>35</v>
      </c>
      <c r="W24">
        <f>DO!$AS24</f>
        <v>960</v>
      </c>
      <c r="X24">
        <f>DO!$AT24</f>
        <v>35</v>
      </c>
    </row>
    <row r="25" spans="1:24" x14ac:dyDescent="0.25">
      <c r="A25" t="str">
        <f>FecalColiformMPN!A25</f>
        <v>Honey Creek</v>
      </c>
      <c r="B25" t="str">
        <f>FecalColiformMPN!B25</f>
        <v>HC-01</v>
      </c>
      <c r="C25">
        <f>FecalColiformMPN!$AS25</f>
        <v>2</v>
      </c>
      <c r="D25">
        <f>FecalColiformMPN!$AT25</f>
        <v>1</v>
      </c>
      <c r="E25">
        <f>FecalColiformMF!$AS25</f>
        <v>164</v>
      </c>
      <c r="F25">
        <f>FecalColiformMF!$AT25</f>
        <v>14</v>
      </c>
      <c r="G25">
        <f>TotalPhosphorus!$AS25</f>
        <v>164</v>
      </c>
      <c r="H25">
        <f>TotalPhosphorus!$AT25</f>
        <v>14</v>
      </c>
      <c r="I25">
        <f>'BOD5'!$AS25</f>
        <v>164</v>
      </c>
      <c r="J25">
        <f>'BOD5'!$AT25</f>
        <v>14</v>
      </c>
      <c r="K25">
        <f>TSS!$AS25</f>
        <v>164</v>
      </c>
      <c r="L25">
        <f>TSS!$AT25</f>
        <v>14</v>
      </c>
      <c r="M25">
        <f>Nitrate!$AS25</f>
        <v>166</v>
      </c>
      <c r="N25">
        <f>Nitrate!$AT25</f>
        <v>15</v>
      </c>
      <c r="O25">
        <f>Nitrite!$AS25</f>
        <v>166</v>
      </c>
      <c r="P25">
        <f>Nitrite!$AT25</f>
        <v>15</v>
      </c>
      <c r="Q25">
        <f>TKN!$AS25</f>
        <v>165</v>
      </c>
      <c r="R25">
        <f>TKN!$AT25</f>
        <v>15</v>
      </c>
      <c r="S25">
        <f>AmmoniaNitrogen!$AS25</f>
        <v>166</v>
      </c>
      <c r="T25">
        <f>AmmoniaNitrogen!$AT25</f>
        <v>15</v>
      </c>
      <c r="U25">
        <f>Temp!$AS25</f>
        <v>166</v>
      </c>
      <c r="V25">
        <f>Temp!$AT25</f>
        <v>15</v>
      </c>
      <c r="W25">
        <f>DO!$AS25</f>
        <v>166</v>
      </c>
      <c r="X25">
        <f>DO!$AT25</f>
        <v>15</v>
      </c>
    </row>
    <row r="26" spans="1:24" x14ac:dyDescent="0.25">
      <c r="A26" t="str">
        <f>FecalColiformMPN!A26</f>
        <v>Honey Creek</v>
      </c>
      <c r="B26" t="str">
        <f>FecalColiformMPN!B26</f>
        <v>HC-02</v>
      </c>
      <c r="C26">
        <f>FecalColiformMPN!$AS26</f>
        <v>2</v>
      </c>
      <c r="D26">
        <f>FecalColiformMPN!$AT26</f>
        <v>1</v>
      </c>
      <c r="E26">
        <f>FecalColiformMF!$AS26</f>
        <v>164</v>
      </c>
      <c r="F26">
        <f>FecalColiformMF!$AT26</f>
        <v>14</v>
      </c>
      <c r="G26">
        <f>TotalPhosphorus!$AS26</f>
        <v>164</v>
      </c>
      <c r="H26">
        <f>TotalPhosphorus!$AT26</f>
        <v>14</v>
      </c>
      <c r="I26">
        <f>'BOD5'!$AS26</f>
        <v>164</v>
      </c>
      <c r="J26">
        <f>'BOD5'!$AT26</f>
        <v>14</v>
      </c>
      <c r="K26">
        <f>TSS!$AS26</f>
        <v>164</v>
      </c>
      <c r="L26">
        <f>TSS!$AT26</f>
        <v>14</v>
      </c>
      <c r="M26">
        <f>Nitrate!$AS26</f>
        <v>166</v>
      </c>
      <c r="N26">
        <f>Nitrate!$AT26</f>
        <v>15</v>
      </c>
      <c r="O26">
        <f>Nitrite!$AS26</f>
        <v>166</v>
      </c>
      <c r="P26">
        <f>Nitrite!$AT26</f>
        <v>15</v>
      </c>
      <c r="Q26">
        <f>TKN!$AS26</f>
        <v>166</v>
      </c>
      <c r="R26">
        <f>TKN!$AT26</f>
        <v>15</v>
      </c>
      <c r="S26">
        <f>AmmoniaNitrogen!$AS26</f>
        <v>166</v>
      </c>
      <c r="T26">
        <f>AmmoniaNitrogen!$AT26</f>
        <v>15</v>
      </c>
      <c r="U26">
        <f>Temp!$AS26</f>
        <v>166</v>
      </c>
      <c r="V26">
        <f>Temp!$AT26</f>
        <v>15</v>
      </c>
      <c r="W26">
        <f>DO!$AS26</f>
        <v>166</v>
      </c>
      <c r="X26">
        <f>DO!$AT26</f>
        <v>15</v>
      </c>
    </row>
    <row r="27" spans="1:24" x14ac:dyDescent="0.25">
      <c r="A27" t="str">
        <f>FecalColiformMPN!A27</f>
        <v>Honey Creek</v>
      </c>
      <c r="B27" t="str">
        <f>FecalColiformMPN!B27</f>
        <v>HC-03</v>
      </c>
      <c r="C27">
        <f>FecalColiformMPN!$AS27</f>
        <v>2</v>
      </c>
      <c r="D27">
        <f>FecalColiformMPN!$AT27</f>
        <v>1</v>
      </c>
      <c r="E27">
        <f>FecalColiformMF!$AS27</f>
        <v>164</v>
      </c>
      <c r="F27">
        <f>FecalColiformMF!$AT27</f>
        <v>14</v>
      </c>
      <c r="G27">
        <f>TotalPhosphorus!$AS27</f>
        <v>164</v>
      </c>
      <c r="H27">
        <f>TotalPhosphorus!$AT27</f>
        <v>14</v>
      </c>
      <c r="I27">
        <f>'BOD5'!$AS27</f>
        <v>164</v>
      </c>
      <c r="J27">
        <f>'BOD5'!$AT27</f>
        <v>14</v>
      </c>
      <c r="K27">
        <f>TSS!$AS27</f>
        <v>164</v>
      </c>
      <c r="L27">
        <f>TSS!$AT27</f>
        <v>14</v>
      </c>
      <c r="M27">
        <f>Nitrate!$AS27</f>
        <v>166</v>
      </c>
      <c r="N27">
        <f>Nitrate!$AT27</f>
        <v>15</v>
      </c>
      <c r="O27">
        <f>Nitrite!$AS27</f>
        <v>166</v>
      </c>
      <c r="P27">
        <f>Nitrite!$AT27</f>
        <v>15</v>
      </c>
      <c r="Q27">
        <f>TKN!$AS27</f>
        <v>166</v>
      </c>
      <c r="R27">
        <f>TKN!$AT27</f>
        <v>15</v>
      </c>
      <c r="S27">
        <f>AmmoniaNitrogen!$AS27</f>
        <v>166</v>
      </c>
      <c r="T27">
        <f>AmmoniaNitrogen!$AT27</f>
        <v>15</v>
      </c>
      <c r="U27">
        <f>Temp!$AS27</f>
        <v>166</v>
      </c>
      <c r="V27">
        <f>Temp!$AT27</f>
        <v>15</v>
      </c>
      <c r="W27">
        <f>DO!$AS27</f>
        <v>166</v>
      </c>
      <c r="X27">
        <f>DO!$AT27</f>
        <v>15</v>
      </c>
    </row>
    <row r="28" spans="1:24" x14ac:dyDescent="0.25">
      <c r="A28" t="str">
        <f>FecalColiformMPN!A28</f>
        <v>Honey Creek</v>
      </c>
      <c r="B28" t="str">
        <f>FecalColiformMPN!B28</f>
        <v>HC-04</v>
      </c>
      <c r="C28">
        <f>FecalColiformMPN!$AS28</f>
        <v>0</v>
      </c>
      <c r="D28">
        <f>FecalColiformMPN!$AT28</f>
        <v>0</v>
      </c>
      <c r="E28">
        <f>FecalColiformMF!$AS28</f>
        <v>103</v>
      </c>
      <c r="F28">
        <f>FecalColiformMF!$AT28</f>
        <v>9</v>
      </c>
      <c r="G28">
        <f>TotalPhosphorus!$AS28</f>
        <v>103</v>
      </c>
      <c r="H28">
        <f>TotalPhosphorus!$AT28</f>
        <v>9</v>
      </c>
      <c r="I28">
        <f>'BOD5'!$AS28</f>
        <v>103</v>
      </c>
      <c r="J28">
        <f>'BOD5'!$AT28</f>
        <v>9</v>
      </c>
      <c r="K28">
        <f>TSS!$AS28</f>
        <v>103</v>
      </c>
      <c r="L28">
        <f>TSS!$AT28</f>
        <v>9</v>
      </c>
      <c r="M28">
        <f>Nitrate!$AS28</f>
        <v>166</v>
      </c>
      <c r="N28">
        <f>Nitrate!$AT28</f>
        <v>15</v>
      </c>
      <c r="O28">
        <f>Nitrite!$AS28</f>
        <v>166</v>
      </c>
      <c r="P28">
        <f>Nitrite!$AT28</f>
        <v>15</v>
      </c>
      <c r="Q28">
        <f>TKN!$AS28</f>
        <v>166</v>
      </c>
      <c r="R28">
        <f>TKN!$AT28</f>
        <v>15</v>
      </c>
      <c r="S28">
        <f>AmmoniaNitrogen!$AS28</f>
        <v>166</v>
      </c>
      <c r="T28">
        <f>AmmoniaNitrogen!$AT28</f>
        <v>15</v>
      </c>
      <c r="U28">
        <f>Temp!$AS28</f>
        <v>103</v>
      </c>
      <c r="V28">
        <f>Temp!$AT28</f>
        <v>9</v>
      </c>
      <c r="W28">
        <f>DO!$AS28</f>
        <v>103</v>
      </c>
      <c r="X28">
        <f>DO!$AT28</f>
        <v>9</v>
      </c>
    </row>
    <row r="29" spans="1:24" x14ac:dyDescent="0.25">
      <c r="A29" t="str">
        <f>FecalColiformMPN!A29</f>
        <v>Honey Creek</v>
      </c>
      <c r="B29" t="str">
        <f>FecalColiformMPN!B29</f>
        <v>HC-05</v>
      </c>
      <c r="C29">
        <f>FecalColiformMPN!$AS29</f>
        <v>0</v>
      </c>
      <c r="D29">
        <f>FecalColiformMPN!$AT29</f>
        <v>0</v>
      </c>
      <c r="E29">
        <f>FecalColiformMF!$AS29</f>
        <v>103</v>
      </c>
      <c r="F29">
        <f>FecalColiformMF!$AT29</f>
        <v>9</v>
      </c>
      <c r="G29">
        <f>TotalPhosphorus!$AS29</f>
        <v>103</v>
      </c>
      <c r="H29">
        <f>TotalPhosphorus!$AT29</f>
        <v>9</v>
      </c>
      <c r="I29">
        <f>'BOD5'!$AS29</f>
        <v>103</v>
      </c>
      <c r="J29">
        <f>'BOD5'!$AT29</f>
        <v>9</v>
      </c>
      <c r="K29">
        <f>TSS!$AS29</f>
        <v>103</v>
      </c>
      <c r="L29">
        <f>TSS!$AT29</f>
        <v>9</v>
      </c>
      <c r="M29">
        <f>Nitrate!$AS29</f>
        <v>103</v>
      </c>
      <c r="N29">
        <f>Nitrate!$AT29</f>
        <v>9</v>
      </c>
      <c r="O29">
        <f>Nitrite!$AS29</f>
        <v>103</v>
      </c>
      <c r="P29">
        <f>Nitrite!$AT29</f>
        <v>9</v>
      </c>
      <c r="Q29">
        <f>TKN!$AS29</f>
        <v>103</v>
      </c>
      <c r="R29">
        <f>TKN!$AT29</f>
        <v>9</v>
      </c>
      <c r="S29">
        <f>AmmoniaNitrogen!$AS29</f>
        <v>103</v>
      </c>
      <c r="T29">
        <f>AmmoniaNitrogen!$AT29</f>
        <v>9</v>
      </c>
      <c r="U29">
        <f>Temp!$AS29</f>
        <v>103</v>
      </c>
      <c r="V29">
        <f>Temp!$AT29</f>
        <v>9</v>
      </c>
      <c r="W29">
        <f>DO!$AS29</f>
        <v>103</v>
      </c>
      <c r="X29">
        <f>DO!$AT29</f>
        <v>9</v>
      </c>
    </row>
    <row r="30" spans="1:24" x14ac:dyDescent="0.25">
      <c r="A30" t="str">
        <f>FecalColiformMPN!A30</f>
        <v>Underwood Creek</v>
      </c>
      <c r="B30" t="str">
        <f>FecalColiformMPN!B30</f>
        <v>UC-01</v>
      </c>
      <c r="C30">
        <f>FecalColiformMPN!$AS30</f>
        <v>0</v>
      </c>
      <c r="D30">
        <f>FecalColiformMPN!$AT30</f>
        <v>0</v>
      </c>
      <c r="E30">
        <f>FecalColiformMF!$AS30</f>
        <v>164</v>
      </c>
      <c r="F30">
        <f>FecalColiformMF!$AT30</f>
        <v>14</v>
      </c>
      <c r="G30">
        <f>TotalPhosphorus!$AS30</f>
        <v>164</v>
      </c>
      <c r="H30">
        <f>TotalPhosphorus!$AT30</f>
        <v>14</v>
      </c>
      <c r="I30">
        <f>'BOD5'!$AS30</f>
        <v>164</v>
      </c>
      <c r="J30">
        <f>'BOD5'!$AT30</f>
        <v>14</v>
      </c>
      <c r="K30">
        <f>TSS!$AS30</f>
        <v>164</v>
      </c>
      <c r="L30">
        <f>TSS!$AT30</f>
        <v>14</v>
      </c>
      <c r="M30">
        <f>Nitrate!$AS30</f>
        <v>164</v>
      </c>
      <c r="N30">
        <f>Nitrate!$AT30</f>
        <v>14</v>
      </c>
      <c r="O30">
        <f>Nitrite!$AS30</f>
        <v>164</v>
      </c>
      <c r="P30">
        <f>Nitrite!$AT30</f>
        <v>14</v>
      </c>
      <c r="Q30">
        <f>TKN!$AS30</f>
        <v>164</v>
      </c>
      <c r="R30">
        <f>TKN!$AT30</f>
        <v>14</v>
      </c>
      <c r="S30">
        <f>AmmoniaNitrogen!$AS30</f>
        <v>164</v>
      </c>
      <c r="T30">
        <f>AmmoniaNitrogen!$AT30</f>
        <v>14</v>
      </c>
      <c r="U30">
        <f>Temp!$AS30</f>
        <v>164</v>
      </c>
      <c r="V30">
        <f>Temp!$AT30</f>
        <v>14</v>
      </c>
      <c r="W30">
        <f>DO!$AS30</f>
        <v>164</v>
      </c>
      <c r="X30">
        <f>DO!$AT30</f>
        <v>14</v>
      </c>
    </row>
    <row r="31" spans="1:24" x14ac:dyDescent="0.25">
      <c r="A31" t="str">
        <f>FecalColiformMPN!A31</f>
        <v>Underwood Creek</v>
      </c>
      <c r="B31" t="str">
        <f>FecalColiformMPN!B31</f>
        <v>UC-02</v>
      </c>
      <c r="C31">
        <f>FecalColiformMPN!$AS31</f>
        <v>0</v>
      </c>
      <c r="D31">
        <f>FecalColiformMPN!$AT31</f>
        <v>0</v>
      </c>
      <c r="E31">
        <f>FecalColiformMF!$AS31</f>
        <v>103</v>
      </c>
      <c r="F31">
        <f>FecalColiformMF!$AT31</f>
        <v>9</v>
      </c>
      <c r="G31">
        <f>TotalPhosphorus!$AS31</f>
        <v>103</v>
      </c>
      <c r="H31">
        <f>TotalPhosphorus!$AT31</f>
        <v>9</v>
      </c>
      <c r="I31">
        <f>'BOD5'!$AS31</f>
        <v>103</v>
      </c>
      <c r="J31">
        <f>'BOD5'!$AT31</f>
        <v>9</v>
      </c>
      <c r="K31">
        <f>TSS!$AS31</f>
        <v>103</v>
      </c>
      <c r="L31">
        <f>TSS!$AT31</f>
        <v>9</v>
      </c>
      <c r="M31">
        <f>Nitrate!$AS31</f>
        <v>103</v>
      </c>
      <c r="N31">
        <f>Nitrate!$AT31</f>
        <v>9</v>
      </c>
      <c r="O31">
        <f>Nitrite!$AS31</f>
        <v>103</v>
      </c>
      <c r="P31">
        <f>Nitrite!$AT31</f>
        <v>9</v>
      </c>
      <c r="Q31">
        <f>TKN!$AS31</f>
        <v>103</v>
      </c>
      <c r="R31">
        <f>TKN!$AT31</f>
        <v>9</v>
      </c>
      <c r="S31">
        <f>AmmoniaNitrogen!$AS31</f>
        <v>103</v>
      </c>
      <c r="T31">
        <f>AmmoniaNitrogen!$AT31</f>
        <v>9</v>
      </c>
      <c r="U31">
        <f>Temp!$AS31</f>
        <v>103</v>
      </c>
      <c r="V31">
        <f>Temp!$AT31</f>
        <v>9</v>
      </c>
      <c r="W31">
        <f>DO!$AS31</f>
        <v>103</v>
      </c>
      <c r="X31">
        <f>DO!$AT31</f>
        <v>9</v>
      </c>
    </row>
    <row r="32" spans="1:24" x14ac:dyDescent="0.25">
      <c r="A32" t="str">
        <f>FecalColiformMPN!A32</f>
        <v>Underwood Creek</v>
      </c>
      <c r="B32" t="str">
        <f>FecalColiformMPN!B32</f>
        <v>UC-03</v>
      </c>
      <c r="C32">
        <f>FecalColiformMPN!$AS32</f>
        <v>0</v>
      </c>
      <c r="D32">
        <f>FecalColiformMPN!$AT32</f>
        <v>0</v>
      </c>
      <c r="E32">
        <f>FecalColiformMF!$AS32</f>
        <v>164</v>
      </c>
      <c r="F32">
        <f>FecalColiformMF!$AT32</f>
        <v>14</v>
      </c>
      <c r="G32">
        <f>TotalPhosphorus!$AS32</f>
        <v>164</v>
      </c>
      <c r="H32">
        <f>TotalPhosphorus!$AT32</f>
        <v>14</v>
      </c>
      <c r="I32">
        <f>'BOD5'!$AS32</f>
        <v>164</v>
      </c>
      <c r="J32">
        <f>'BOD5'!$AT32</f>
        <v>14</v>
      </c>
      <c r="K32">
        <f>TSS!$AS32</f>
        <v>164</v>
      </c>
      <c r="L32">
        <f>TSS!$AT32</f>
        <v>14</v>
      </c>
      <c r="M32">
        <f>Nitrate!$AS32</f>
        <v>164</v>
      </c>
      <c r="N32">
        <f>Nitrate!$AT32</f>
        <v>14</v>
      </c>
      <c r="O32">
        <f>Nitrite!$AS32</f>
        <v>164</v>
      </c>
      <c r="P32">
        <f>Nitrite!$AT32</f>
        <v>14</v>
      </c>
      <c r="Q32">
        <f>TKN!$AS32</f>
        <v>164</v>
      </c>
      <c r="R32">
        <f>TKN!$AT32</f>
        <v>14</v>
      </c>
      <c r="S32">
        <f>AmmoniaNitrogen!$AS32</f>
        <v>164</v>
      </c>
      <c r="T32">
        <f>AmmoniaNitrogen!$AT32</f>
        <v>14</v>
      </c>
      <c r="U32">
        <f>Temp!$AS32</f>
        <v>164</v>
      </c>
      <c r="V32">
        <f>Temp!$AT32</f>
        <v>14</v>
      </c>
      <c r="W32">
        <f>DO!$AS32</f>
        <v>164</v>
      </c>
      <c r="X32">
        <f>DO!$AT32</f>
        <v>14</v>
      </c>
    </row>
    <row r="33" spans="1:24" x14ac:dyDescent="0.25">
      <c r="A33" t="str">
        <f>FecalColiformMPN!A33</f>
        <v>Underwood Creek</v>
      </c>
      <c r="B33" t="str">
        <f>FecalColiformMPN!B33</f>
        <v>UC-04</v>
      </c>
      <c r="C33">
        <f>FecalColiformMPN!$AS33</f>
        <v>0</v>
      </c>
      <c r="D33">
        <f>FecalColiformMPN!$AT33</f>
        <v>0</v>
      </c>
      <c r="E33">
        <f>FecalColiformMF!$AS33</f>
        <v>164</v>
      </c>
      <c r="F33">
        <f>FecalColiformMF!$AT33</f>
        <v>14</v>
      </c>
      <c r="G33">
        <f>TotalPhosphorus!$AS33</f>
        <v>164</v>
      </c>
      <c r="H33">
        <f>TotalPhosphorus!$AT33</f>
        <v>14</v>
      </c>
      <c r="I33">
        <f>'BOD5'!$AS33</f>
        <v>164</v>
      </c>
      <c r="J33">
        <f>'BOD5'!$AT33</f>
        <v>14</v>
      </c>
      <c r="K33">
        <f>TSS!$AS33</f>
        <v>164</v>
      </c>
      <c r="L33">
        <f>TSS!$AT33</f>
        <v>14</v>
      </c>
      <c r="M33">
        <f>Nitrate!$AS33</f>
        <v>164</v>
      </c>
      <c r="N33">
        <f>Nitrate!$AT33</f>
        <v>14</v>
      </c>
      <c r="O33">
        <f>Nitrite!$AS33</f>
        <v>164</v>
      </c>
      <c r="P33">
        <f>Nitrite!$AT33</f>
        <v>14</v>
      </c>
      <c r="Q33">
        <f>TKN!$AS33</f>
        <v>164</v>
      </c>
      <c r="R33">
        <f>TKN!$AT33</f>
        <v>14</v>
      </c>
      <c r="S33">
        <f>AmmoniaNitrogen!$AS33</f>
        <v>164</v>
      </c>
      <c r="T33">
        <f>AmmoniaNitrogen!$AT33</f>
        <v>14</v>
      </c>
      <c r="U33">
        <f>Temp!$AS33</f>
        <v>164</v>
      </c>
      <c r="V33">
        <f>Temp!$AT33</f>
        <v>14</v>
      </c>
      <c r="W33">
        <f>DO!$AS33</f>
        <v>164</v>
      </c>
      <c r="X33">
        <f>DO!$AT33</f>
        <v>14</v>
      </c>
    </row>
    <row r="34" spans="1:24" x14ac:dyDescent="0.25">
      <c r="A34" t="str">
        <f>FecalColiformMPN!A34</f>
        <v>Underwood Creek</v>
      </c>
      <c r="B34" t="str">
        <f>FecalColiformMPN!B34</f>
        <v>UC-05</v>
      </c>
      <c r="C34">
        <f>FecalColiformMPN!$AS34</f>
        <v>0</v>
      </c>
      <c r="D34">
        <f>FecalColiformMPN!$AT34</f>
        <v>0</v>
      </c>
      <c r="E34">
        <f>FecalColiformMF!$AS34</f>
        <v>164</v>
      </c>
      <c r="F34">
        <f>FecalColiformMF!$AT34</f>
        <v>14</v>
      </c>
      <c r="G34">
        <f>TotalPhosphorus!$AS34</f>
        <v>164</v>
      </c>
      <c r="H34">
        <f>TotalPhosphorus!$AT34</f>
        <v>14</v>
      </c>
      <c r="I34">
        <f>'BOD5'!$AS34</f>
        <v>164</v>
      </c>
      <c r="J34">
        <f>'BOD5'!$AT34</f>
        <v>14</v>
      </c>
      <c r="K34">
        <f>TSS!$AS34</f>
        <v>164</v>
      </c>
      <c r="L34">
        <f>TSS!$AT34</f>
        <v>14</v>
      </c>
      <c r="M34">
        <f>Nitrate!$AS34</f>
        <v>164</v>
      </c>
      <c r="N34">
        <f>Nitrate!$AT34</f>
        <v>14</v>
      </c>
      <c r="O34">
        <f>Nitrite!$AS34</f>
        <v>164</v>
      </c>
      <c r="P34">
        <f>Nitrite!$AT34</f>
        <v>14</v>
      </c>
      <c r="Q34">
        <f>TKN!$AS34</f>
        <v>164</v>
      </c>
      <c r="R34">
        <f>TKN!$AT34</f>
        <v>14</v>
      </c>
      <c r="S34">
        <f>AmmoniaNitrogen!$AS34</f>
        <v>164</v>
      </c>
      <c r="T34">
        <f>AmmoniaNitrogen!$AT34</f>
        <v>14</v>
      </c>
      <c r="U34">
        <f>Temp!$AS34</f>
        <v>164</v>
      </c>
      <c r="V34">
        <f>Temp!$AT34</f>
        <v>14</v>
      </c>
      <c r="W34">
        <f>DO!$AS34</f>
        <v>164</v>
      </c>
      <c r="X34">
        <f>DO!$AT34</f>
        <v>14</v>
      </c>
    </row>
    <row r="35" spans="1:24" x14ac:dyDescent="0.25">
      <c r="A35" t="str">
        <f>FecalColiformMPN!A35</f>
        <v>Underwood Creek</v>
      </c>
      <c r="B35" t="str">
        <f>FecalColiformMPN!B35</f>
        <v>UC-06</v>
      </c>
      <c r="C35">
        <f>FecalColiformMPN!$AS35</f>
        <v>0</v>
      </c>
      <c r="D35">
        <f>FecalColiformMPN!$AT35</f>
        <v>0</v>
      </c>
      <c r="E35">
        <f>FecalColiformMF!$AS35</f>
        <v>164</v>
      </c>
      <c r="F35">
        <f>FecalColiformMF!$AT35</f>
        <v>14</v>
      </c>
      <c r="G35">
        <f>TotalPhosphorus!$AS35</f>
        <v>164</v>
      </c>
      <c r="H35">
        <f>TotalPhosphorus!$AT35</f>
        <v>14</v>
      </c>
      <c r="I35">
        <f>'BOD5'!$AS35</f>
        <v>164</v>
      </c>
      <c r="J35">
        <f>'BOD5'!$AT35</f>
        <v>14</v>
      </c>
      <c r="K35">
        <f>TSS!$AS35</f>
        <v>164</v>
      </c>
      <c r="L35">
        <f>TSS!$AT35</f>
        <v>14</v>
      </c>
      <c r="M35">
        <f>Nitrate!$AS35</f>
        <v>164</v>
      </c>
      <c r="N35">
        <f>Nitrate!$AT35</f>
        <v>14</v>
      </c>
      <c r="O35">
        <f>Nitrite!$AS35</f>
        <v>164</v>
      </c>
      <c r="P35">
        <f>Nitrite!$AT35</f>
        <v>14</v>
      </c>
      <c r="Q35">
        <f>TKN!$AS35</f>
        <v>164</v>
      </c>
      <c r="R35">
        <f>TKN!$AT35</f>
        <v>14</v>
      </c>
      <c r="S35">
        <f>AmmoniaNitrogen!$AS35</f>
        <v>164</v>
      </c>
      <c r="T35">
        <f>AmmoniaNitrogen!$AT35</f>
        <v>14</v>
      </c>
      <c r="U35">
        <f>Temp!$AS35</f>
        <v>164</v>
      </c>
      <c r="V35">
        <f>Temp!$AT35</f>
        <v>14</v>
      </c>
      <c r="W35">
        <f>DO!$AS35</f>
        <v>164</v>
      </c>
      <c r="X35">
        <f>DO!$AT35</f>
        <v>14</v>
      </c>
    </row>
    <row r="36" spans="1:24" x14ac:dyDescent="0.25">
      <c r="A36" t="str">
        <f>FecalColiformMPN!A36</f>
        <v>Underwood Creek</v>
      </c>
      <c r="B36" t="str">
        <f>FecalColiformMPN!B36</f>
        <v>UC-07</v>
      </c>
      <c r="C36">
        <f>FecalColiformMPN!$AS36</f>
        <v>0</v>
      </c>
      <c r="D36">
        <f>FecalColiformMPN!$AT36</f>
        <v>0</v>
      </c>
      <c r="E36">
        <f>FecalColiformMF!$AS36</f>
        <v>164</v>
      </c>
      <c r="F36">
        <f>FecalColiformMF!$AT36</f>
        <v>14</v>
      </c>
      <c r="G36">
        <f>TotalPhosphorus!$AS36</f>
        <v>164</v>
      </c>
      <c r="H36">
        <f>TotalPhosphorus!$AT36</f>
        <v>14</v>
      </c>
      <c r="I36">
        <f>'BOD5'!$AS36</f>
        <v>164</v>
      </c>
      <c r="J36">
        <f>'BOD5'!$AT36</f>
        <v>14</v>
      </c>
      <c r="K36">
        <f>TSS!$AS36</f>
        <v>164</v>
      </c>
      <c r="L36">
        <f>TSS!$AT36</f>
        <v>14</v>
      </c>
      <c r="M36">
        <f>Nitrate!$AS36</f>
        <v>164</v>
      </c>
      <c r="N36">
        <f>Nitrate!$AT36</f>
        <v>14</v>
      </c>
      <c r="O36">
        <f>Nitrite!$AS36</f>
        <v>164</v>
      </c>
      <c r="P36">
        <f>Nitrite!$AT36</f>
        <v>14</v>
      </c>
      <c r="Q36">
        <f>TKN!$AS36</f>
        <v>164</v>
      </c>
      <c r="R36">
        <f>TKN!$AT36</f>
        <v>14</v>
      </c>
      <c r="S36">
        <f>AmmoniaNitrogen!$AS36</f>
        <v>164</v>
      </c>
      <c r="T36">
        <f>AmmoniaNitrogen!$AT36</f>
        <v>14</v>
      </c>
      <c r="U36">
        <f>Temp!$AS36</f>
        <v>164</v>
      </c>
      <c r="V36">
        <f>Temp!$AT36</f>
        <v>14</v>
      </c>
      <c r="W36">
        <f>DO!$AS36</f>
        <v>164</v>
      </c>
      <c r="X36">
        <f>DO!$AT36</f>
        <v>14</v>
      </c>
    </row>
    <row r="37" spans="1:24" x14ac:dyDescent="0.25">
      <c r="A37" t="str">
        <f>FecalColiformMPN!A37</f>
        <v>Lincoln Creek</v>
      </c>
      <c r="B37" t="str">
        <f>FecalColiformMPN!B37</f>
        <v>LC-01</v>
      </c>
      <c r="C37">
        <f>FecalColiformMPN!$AS37</f>
        <v>132</v>
      </c>
      <c r="D37">
        <f>FecalColiformMPN!$AT37</f>
        <v>6</v>
      </c>
      <c r="E37">
        <f>FecalColiformMF!$AS37</f>
        <v>187</v>
      </c>
      <c r="F37">
        <f>FecalColiformMF!$AT37</f>
        <v>14</v>
      </c>
      <c r="G37">
        <f>TotalPhosphorus!$AS37</f>
        <v>330</v>
      </c>
      <c r="H37">
        <f>TotalPhosphorus!$AT37</f>
        <v>20</v>
      </c>
      <c r="I37">
        <f>'BOD5'!$AS37</f>
        <v>330</v>
      </c>
      <c r="J37">
        <f>'BOD5'!$AT37</f>
        <v>20</v>
      </c>
      <c r="K37">
        <f>TSS!$AS37</f>
        <v>330</v>
      </c>
      <c r="L37">
        <f>TSS!$AT37</f>
        <v>20</v>
      </c>
      <c r="M37">
        <f>Nitrate!$AS37</f>
        <v>330</v>
      </c>
      <c r="N37">
        <f>Nitrate!$AT37</f>
        <v>20</v>
      </c>
      <c r="O37">
        <f>Nitrite!$AS37</f>
        <v>330</v>
      </c>
      <c r="P37">
        <f>Nitrite!$AT37</f>
        <v>20</v>
      </c>
      <c r="Q37">
        <f>TKN!$AS37</f>
        <v>330</v>
      </c>
      <c r="R37">
        <f>TKN!$AT37</f>
        <v>20</v>
      </c>
      <c r="S37">
        <f>AmmoniaNitrogen!$AS37</f>
        <v>330</v>
      </c>
      <c r="T37">
        <f>AmmoniaNitrogen!$AT37</f>
        <v>20</v>
      </c>
      <c r="U37">
        <f>Temp!$AS37</f>
        <v>325</v>
      </c>
      <c r="V37">
        <f>Temp!$AT37</f>
        <v>20</v>
      </c>
      <c r="W37">
        <f>DO!$AS37</f>
        <v>325</v>
      </c>
      <c r="X37">
        <f>DO!$AT37</f>
        <v>20</v>
      </c>
    </row>
    <row r="38" spans="1:24" x14ac:dyDescent="0.25">
      <c r="A38" t="str">
        <f>FecalColiformMPN!A38</f>
        <v>Lincoln Creek</v>
      </c>
      <c r="B38" t="str">
        <f>FecalColiformMPN!B38</f>
        <v>LC-02</v>
      </c>
      <c r="C38">
        <f>FecalColiformMPN!$AS38</f>
        <v>131</v>
      </c>
      <c r="D38">
        <f>FecalColiformMPN!$AT38</f>
        <v>6</v>
      </c>
      <c r="E38">
        <f>FecalColiformMF!$AS38</f>
        <v>174</v>
      </c>
      <c r="F38">
        <f>FecalColiformMF!$AT38</f>
        <v>13</v>
      </c>
      <c r="G38">
        <f>TotalPhosphorus!$AS38</f>
        <v>317</v>
      </c>
      <c r="H38">
        <f>TotalPhosphorus!$AT38</f>
        <v>19</v>
      </c>
      <c r="I38">
        <f>'BOD5'!$AS38</f>
        <v>317</v>
      </c>
      <c r="J38">
        <f>'BOD5'!$AT38</f>
        <v>19</v>
      </c>
      <c r="K38">
        <f>TSS!$AS38</f>
        <v>317</v>
      </c>
      <c r="L38">
        <f>TSS!$AT38</f>
        <v>19</v>
      </c>
      <c r="M38">
        <f>Nitrate!$AS38</f>
        <v>317</v>
      </c>
      <c r="N38">
        <f>Nitrate!$AT38</f>
        <v>19</v>
      </c>
      <c r="O38">
        <f>Nitrite!$AS38</f>
        <v>317</v>
      </c>
      <c r="P38">
        <f>Nitrite!$AT38</f>
        <v>19</v>
      </c>
      <c r="Q38">
        <f>TKN!$AS38</f>
        <v>317</v>
      </c>
      <c r="R38">
        <f>TKN!$AT38</f>
        <v>19</v>
      </c>
      <c r="S38">
        <f>AmmoniaNitrogen!$AS38</f>
        <v>317</v>
      </c>
      <c r="T38">
        <f>AmmoniaNitrogen!$AT38</f>
        <v>19</v>
      </c>
      <c r="U38">
        <f>Temp!$AS38</f>
        <v>312</v>
      </c>
      <c r="V38">
        <f>Temp!$AT38</f>
        <v>19</v>
      </c>
      <c r="W38">
        <f>DO!$AS38</f>
        <v>312</v>
      </c>
      <c r="X38">
        <f>DO!$AT38</f>
        <v>19</v>
      </c>
    </row>
    <row r="39" spans="1:24" x14ac:dyDescent="0.25">
      <c r="A39" t="str">
        <f>FecalColiformMPN!A39</f>
        <v>Lincoln Creek</v>
      </c>
      <c r="B39" t="str">
        <f>FecalColiformMPN!B39</f>
        <v>LC-03</v>
      </c>
      <c r="C39">
        <f>FecalColiformMPN!$AS39</f>
        <v>109</v>
      </c>
      <c r="D39">
        <f>FecalColiformMPN!$AT39</f>
        <v>6</v>
      </c>
      <c r="E39">
        <f>FecalColiformMF!$AS39</f>
        <v>126</v>
      </c>
      <c r="F39">
        <f>FecalColiformMF!$AT39</f>
        <v>9</v>
      </c>
      <c r="G39">
        <f>TotalPhosphorus!$AS39</f>
        <v>269</v>
      </c>
      <c r="H39">
        <f>TotalPhosphorus!$AT39</f>
        <v>15</v>
      </c>
      <c r="I39">
        <f>'BOD5'!$AS39</f>
        <v>269</v>
      </c>
      <c r="J39">
        <f>'BOD5'!$AT39</f>
        <v>15</v>
      </c>
      <c r="K39">
        <f>TSS!$AS39</f>
        <v>269</v>
      </c>
      <c r="L39">
        <f>TSS!$AT39</f>
        <v>15</v>
      </c>
      <c r="M39">
        <f>Nitrate!$AS39</f>
        <v>269</v>
      </c>
      <c r="N39">
        <f>Nitrate!$AT39</f>
        <v>15</v>
      </c>
      <c r="O39">
        <f>Nitrite!$AS39</f>
        <v>269</v>
      </c>
      <c r="P39">
        <f>Nitrite!$AT39</f>
        <v>15</v>
      </c>
      <c r="Q39">
        <f>TKN!$AS39</f>
        <v>269</v>
      </c>
      <c r="R39">
        <f>TKN!$AT39</f>
        <v>15</v>
      </c>
      <c r="S39">
        <f>AmmoniaNitrogen!$AS39</f>
        <v>269</v>
      </c>
      <c r="T39">
        <f>AmmoniaNitrogen!$AT39</f>
        <v>15</v>
      </c>
      <c r="U39">
        <f>Temp!$AS39</f>
        <v>264</v>
      </c>
      <c r="V39">
        <f>Temp!$AT39</f>
        <v>15</v>
      </c>
      <c r="W39">
        <f>DO!$AS39</f>
        <v>264</v>
      </c>
      <c r="X39">
        <f>DO!$AT39</f>
        <v>15</v>
      </c>
    </row>
    <row r="40" spans="1:24" x14ac:dyDescent="0.25">
      <c r="A40" t="str">
        <f>FecalColiformMPN!A40</f>
        <v>Lincoln Creek</v>
      </c>
      <c r="B40" t="str">
        <f>FecalColiformMPN!B40</f>
        <v>LC-04</v>
      </c>
      <c r="C40">
        <f>FecalColiformMPN!$AS40</f>
        <v>132</v>
      </c>
      <c r="D40">
        <f>FecalColiformMPN!$AT40</f>
        <v>6</v>
      </c>
      <c r="E40">
        <f>FecalColiformMF!$AS40</f>
        <v>132</v>
      </c>
      <c r="F40">
        <f>FecalColiformMF!$AT40</f>
        <v>10</v>
      </c>
      <c r="G40">
        <f>TotalPhosphorus!$AS40</f>
        <v>275</v>
      </c>
      <c r="H40">
        <f>TotalPhosphorus!$AT40</f>
        <v>16</v>
      </c>
      <c r="I40">
        <f>'BOD5'!$AS40</f>
        <v>275</v>
      </c>
      <c r="J40">
        <f>'BOD5'!$AT40</f>
        <v>16</v>
      </c>
      <c r="K40">
        <f>TSS!$AS40</f>
        <v>275</v>
      </c>
      <c r="L40">
        <f>TSS!$AT40</f>
        <v>16</v>
      </c>
      <c r="M40">
        <f>Nitrate!$AS40</f>
        <v>275</v>
      </c>
      <c r="N40">
        <f>Nitrate!$AT40</f>
        <v>16</v>
      </c>
      <c r="O40">
        <f>Nitrite!$AS40</f>
        <v>275</v>
      </c>
      <c r="P40">
        <f>Nitrite!$AT40</f>
        <v>16</v>
      </c>
      <c r="Q40">
        <f>TKN!$AS40</f>
        <v>275</v>
      </c>
      <c r="R40">
        <f>TKN!$AT40</f>
        <v>16</v>
      </c>
      <c r="S40">
        <f>AmmoniaNitrogen!$AS40</f>
        <v>275</v>
      </c>
      <c r="T40">
        <f>AmmoniaNitrogen!$AT40</f>
        <v>16</v>
      </c>
      <c r="U40">
        <f>Temp!$AS40</f>
        <v>9</v>
      </c>
      <c r="V40">
        <f>Temp!$AT40</f>
        <v>1</v>
      </c>
      <c r="W40">
        <f>DO!$AS40</f>
        <v>9</v>
      </c>
      <c r="X40">
        <f>DO!$AT40</f>
        <v>1</v>
      </c>
    </row>
    <row r="41" spans="1:24" x14ac:dyDescent="0.25">
      <c r="A41" t="str">
        <f>FecalColiformMPN!A41</f>
        <v>Lincoln Creek</v>
      </c>
      <c r="B41" t="str">
        <f>FecalColiformMPN!B41</f>
        <v>LC-05</v>
      </c>
      <c r="C41">
        <f>FecalColiformMPN!$AS41</f>
        <v>132</v>
      </c>
      <c r="D41">
        <f>FecalColiformMPN!$AT41</f>
        <v>6</v>
      </c>
      <c r="E41">
        <f>FecalColiformMF!$AS41</f>
        <v>187</v>
      </c>
      <c r="F41">
        <f>FecalColiformMF!$AT41</f>
        <v>14</v>
      </c>
      <c r="G41">
        <f>TotalPhosphorus!$AS41</f>
        <v>330</v>
      </c>
      <c r="H41">
        <f>TotalPhosphorus!$AT41</f>
        <v>20</v>
      </c>
      <c r="I41">
        <f>'BOD5'!$AS41</f>
        <v>330</v>
      </c>
      <c r="J41">
        <f>'BOD5'!$AT41</f>
        <v>20</v>
      </c>
      <c r="K41">
        <f>TSS!$AS41</f>
        <v>330</v>
      </c>
      <c r="L41">
        <f>TSS!$AT41</f>
        <v>20</v>
      </c>
      <c r="M41">
        <f>Nitrate!$AS41</f>
        <v>330</v>
      </c>
      <c r="N41">
        <f>Nitrate!$AT41</f>
        <v>20</v>
      </c>
      <c r="O41">
        <f>Nitrite!$AS41</f>
        <v>330</v>
      </c>
      <c r="P41">
        <f>Nitrite!$AT41</f>
        <v>20</v>
      </c>
      <c r="Q41">
        <f>TKN!$AS41</f>
        <v>330</v>
      </c>
      <c r="R41">
        <f>TKN!$AT41</f>
        <v>20</v>
      </c>
      <c r="S41">
        <f>AmmoniaNitrogen!$AS41</f>
        <v>330</v>
      </c>
      <c r="T41">
        <f>AmmoniaNitrogen!$AT41</f>
        <v>20</v>
      </c>
      <c r="U41">
        <f>Temp!$AS41</f>
        <v>325</v>
      </c>
      <c r="V41">
        <f>Temp!$AT41</f>
        <v>20</v>
      </c>
      <c r="W41">
        <f>DO!$AS41</f>
        <v>325</v>
      </c>
      <c r="X41">
        <f>DO!$AT41</f>
        <v>20</v>
      </c>
    </row>
    <row r="42" spans="1:24" x14ac:dyDescent="0.25">
      <c r="A42" t="str">
        <f>FecalColiformMPN!A42</f>
        <v>Oak Creek</v>
      </c>
      <c r="B42" t="str">
        <f>FecalColiformMPN!B42</f>
        <v>OC-01</v>
      </c>
      <c r="C42">
        <f>FecalColiformMPN!$AS42</f>
        <v>467</v>
      </c>
      <c r="D42">
        <f>FecalColiformMPN!$AT42</f>
        <v>17</v>
      </c>
      <c r="E42">
        <f>FecalColiformMF!$AS42</f>
        <v>223</v>
      </c>
      <c r="F42">
        <f>FecalColiformMF!$AT42</f>
        <v>14</v>
      </c>
      <c r="G42">
        <f>TotalPhosphorus!$AS42</f>
        <v>670</v>
      </c>
      <c r="H42">
        <f>TotalPhosphorus!$AT42</f>
        <v>31</v>
      </c>
      <c r="I42">
        <f>'BOD5'!$AS42</f>
        <v>670</v>
      </c>
      <c r="J42">
        <f>'BOD5'!$AT42</f>
        <v>31</v>
      </c>
      <c r="K42">
        <f>TSS!$AS42</f>
        <v>670</v>
      </c>
      <c r="L42">
        <f>TSS!$AT42</f>
        <v>31</v>
      </c>
      <c r="M42">
        <f>Nitrate!$AS42</f>
        <v>670</v>
      </c>
      <c r="N42">
        <f>Nitrate!$AT42</f>
        <v>31</v>
      </c>
      <c r="O42">
        <f>Nitrite!$AS42</f>
        <v>670</v>
      </c>
      <c r="P42">
        <f>Nitrite!$AT42</f>
        <v>31</v>
      </c>
      <c r="Q42">
        <f>TKN!$AS42</f>
        <v>670</v>
      </c>
      <c r="R42">
        <f>TKN!$AT42</f>
        <v>31</v>
      </c>
      <c r="S42">
        <f>AmmoniaNitrogen!$AS42</f>
        <v>670</v>
      </c>
      <c r="T42">
        <f>AmmoniaNitrogen!$AT42</f>
        <v>31</v>
      </c>
      <c r="U42">
        <f>Temp!$AS42</f>
        <v>669</v>
      </c>
      <c r="V42">
        <f>Temp!$AT42</f>
        <v>31</v>
      </c>
      <c r="W42">
        <f>DO!$AS42</f>
        <v>669</v>
      </c>
      <c r="X42">
        <f>DO!$AT42</f>
        <v>31</v>
      </c>
    </row>
    <row r="43" spans="1:24" x14ac:dyDescent="0.25">
      <c r="A43" t="str">
        <f>FecalColiformMPN!A43</f>
        <v>Oak Creek</v>
      </c>
      <c r="B43" t="str">
        <f>FecalColiformMPN!B43</f>
        <v>OC-02</v>
      </c>
      <c r="C43">
        <f>FecalColiformMPN!$AS43</f>
        <v>467</v>
      </c>
      <c r="D43">
        <f>FecalColiformMPN!$AT43</f>
        <v>17</v>
      </c>
      <c r="E43">
        <f>FecalColiformMF!$AS43</f>
        <v>223</v>
      </c>
      <c r="F43">
        <f>FecalColiformMF!$AT43</f>
        <v>14</v>
      </c>
      <c r="G43">
        <f>TotalPhosphorus!$AS43</f>
        <v>670</v>
      </c>
      <c r="H43">
        <f>TotalPhosphorus!$AT43</f>
        <v>31</v>
      </c>
      <c r="I43">
        <f>'BOD5'!$AS43</f>
        <v>670</v>
      </c>
      <c r="J43">
        <f>'BOD5'!$AT43</f>
        <v>31</v>
      </c>
      <c r="K43">
        <f>TSS!$AS43</f>
        <v>670</v>
      </c>
      <c r="L43">
        <f>TSS!$AT43</f>
        <v>31</v>
      </c>
      <c r="M43">
        <f>Nitrate!$AS43</f>
        <v>670</v>
      </c>
      <c r="N43">
        <f>Nitrate!$AT43</f>
        <v>31</v>
      </c>
      <c r="O43">
        <f>Nitrite!$AS43</f>
        <v>670</v>
      </c>
      <c r="P43">
        <f>Nitrite!$AT43</f>
        <v>31</v>
      </c>
      <c r="Q43">
        <f>TKN!$AS43</f>
        <v>670</v>
      </c>
      <c r="R43">
        <f>TKN!$AT43</f>
        <v>31</v>
      </c>
      <c r="S43">
        <f>AmmoniaNitrogen!$AS43</f>
        <v>670</v>
      </c>
      <c r="T43">
        <f>AmmoniaNitrogen!$AT43</f>
        <v>31</v>
      </c>
      <c r="U43">
        <f>Temp!$AS43</f>
        <v>669</v>
      </c>
      <c r="V43">
        <f>Temp!$AT43</f>
        <v>31</v>
      </c>
      <c r="W43">
        <f>DO!$AS43</f>
        <v>669</v>
      </c>
      <c r="X43">
        <f>DO!$AT43</f>
        <v>31</v>
      </c>
    </row>
    <row r="44" spans="1:24" x14ac:dyDescent="0.25">
      <c r="A44" t="str">
        <f>FecalColiformMPN!A44</f>
        <v>Oak Creek</v>
      </c>
      <c r="B44" t="str">
        <f>FecalColiformMPN!B44</f>
        <v>OC-03</v>
      </c>
      <c r="C44">
        <f>FecalColiformMPN!$AS44</f>
        <v>467</v>
      </c>
      <c r="D44">
        <f>FecalColiformMPN!$AT44</f>
        <v>17</v>
      </c>
      <c r="E44">
        <f>FecalColiformMF!$AS44</f>
        <v>223</v>
      </c>
      <c r="F44">
        <f>FecalColiformMF!$AT44</f>
        <v>14</v>
      </c>
      <c r="G44">
        <f>TotalPhosphorus!$AS44</f>
        <v>670</v>
      </c>
      <c r="H44">
        <f>TotalPhosphorus!$AT44</f>
        <v>31</v>
      </c>
      <c r="I44">
        <f>'BOD5'!$AS44</f>
        <v>670</v>
      </c>
      <c r="J44">
        <f>'BOD5'!$AT44</f>
        <v>31</v>
      </c>
      <c r="K44">
        <f>TSS!$AS44</f>
        <v>670</v>
      </c>
      <c r="L44">
        <f>TSS!$AT44</f>
        <v>31</v>
      </c>
      <c r="M44">
        <f>Nitrate!$AS44</f>
        <v>670</v>
      </c>
      <c r="N44">
        <f>Nitrate!$AT44</f>
        <v>31</v>
      </c>
      <c r="O44">
        <f>Nitrite!$AS44</f>
        <v>670</v>
      </c>
      <c r="P44">
        <f>Nitrite!$AT44</f>
        <v>31</v>
      </c>
      <c r="Q44">
        <f>TKN!$AS44</f>
        <v>670</v>
      </c>
      <c r="R44">
        <f>TKN!$AT44</f>
        <v>31</v>
      </c>
      <c r="S44">
        <f>AmmoniaNitrogen!$AS44</f>
        <v>670</v>
      </c>
      <c r="T44">
        <f>AmmoniaNitrogen!$AT44</f>
        <v>31</v>
      </c>
      <c r="U44">
        <f>Temp!$AS44</f>
        <v>669</v>
      </c>
      <c r="V44">
        <f>Temp!$AT44</f>
        <v>31</v>
      </c>
      <c r="W44">
        <f>DO!$AS44</f>
        <v>669</v>
      </c>
      <c r="X44">
        <f>DO!$AT44</f>
        <v>31</v>
      </c>
    </row>
    <row r="45" spans="1:24" x14ac:dyDescent="0.25">
      <c r="A45" t="str">
        <f>FecalColiformMPN!A45</f>
        <v>Oak Creek</v>
      </c>
      <c r="B45" t="str">
        <f>FecalColiformMPN!B45</f>
        <v>OC-04</v>
      </c>
      <c r="C45">
        <f>FecalColiformMPN!$AS45</f>
        <v>467</v>
      </c>
      <c r="D45">
        <f>FecalColiformMPN!$AT45</f>
        <v>17</v>
      </c>
      <c r="E45">
        <f>FecalColiformMF!$AS45</f>
        <v>223</v>
      </c>
      <c r="F45">
        <f>FecalColiformMF!$AT45</f>
        <v>14</v>
      </c>
      <c r="G45">
        <f>TotalPhosphorus!$AS45</f>
        <v>670</v>
      </c>
      <c r="H45">
        <f>TotalPhosphorus!$AT45</f>
        <v>31</v>
      </c>
      <c r="I45">
        <f>'BOD5'!$AS45</f>
        <v>670</v>
      </c>
      <c r="J45">
        <f>'BOD5'!$AT45</f>
        <v>31</v>
      </c>
      <c r="K45">
        <f>TSS!$AS45</f>
        <v>670</v>
      </c>
      <c r="L45">
        <f>TSS!$AT45</f>
        <v>31</v>
      </c>
      <c r="M45">
        <f>Nitrate!$AS45</f>
        <v>670</v>
      </c>
      <c r="N45">
        <f>Nitrate!$AT45</f>
        <v>31</v>
      </c>
      <c r="O45">
        <f>Nitrite!$AS45</f>
        <v>670</v>
      </c>
      <c r="P45">
        <f>Nitrite!$AT45</f>
        <v>31</v>
      </c>
      <c r="Q45">
        <f>TKN!$AS45</f>
        <v>670</v>
      </c>
      <c r="R45">
        <f>TKN!$AT45</f>
        <v>31</v>
      </c>
      <c r="S45">
        <f>AmmoniaNitrogen!$AS45</f>
        <v>670</v>
      </c>
      <c r="T45">
        <f>AmmoniaNitrogen!$AT45</f>
        <v>31</v>
      </c>
      <c r="U45">
        <f>Temp!$AS45</f>
        <v>669</v>
      </c>
      <c r="V45">
        <f>Temp!$AT45</f>
        <v>31</v>
      </c>
      <c r="W45">
        <f>DO!$AS45</f>
        <v>669</v>
      </c>
      <c r="X45">
        <f>DO!$AT45</f>
        <v>31</v>
      </c>
    </row>
    <row r="46" spans="1:24" x14ac:dyDescent="0.25">
      <c r="A46" t="str">
        <f>FecalColiformMPN!A46</f>
        <v>Oak Creek</v>
      </c>
      <c r="B46" t="str">
        <f>FecalColiformMPN!B46</f>
        <v>OC-05</v>
      </c>
      <c r="C46">
        <f>FecalColiformMPN!$AS46</f>
        <v>462</v>
      </c>
      <c r="D46">
        <f>FecalColiformMPN!$AT46</f>
        <v>17</v>
      </c>
      <c r="E46">
        <f>FecalColiformMF!$AS46</f>
        <v>223</v>
      </c>
      <c r="F46">
        <f>FecalColiformMF!$AT46</f>
        <v>14</v>
      </c>
      <c r="G46">
        <f>TotalPhosphorus!$AS46</f>
        <v>670</v>
      </c>
      <c r="H46">
        <f>TotalPhosphorus!$AT46</f>
        <v>31</v>
      </c>
      <c r="I46">
        <f>'BOD5'!$AS46</f>
        <v>670</v>
      </c>
      <c r="J46">
        <f>'BOD5'!$AT46</f>
        <v>31</v>
      </c>
      <c r="K46">
        <f>TSS!$AS46</f>
        <v>670</v>
      </c>
      <c r="L46">
        <f>TSS!$AT46</f>
        <v>31</v>
      </c>
      <c r="M46">
        <f>Nitrate!$AS46</f>
        <v>670</v>
      </c>
      <c r="N46">
        <f>Nitrate!$AT46</f>
        <v>31</v>
      </c>
      <c r="O46">
        <f>Nitrite!$AS46</f>
        <v>670</v>
      </c>
      <c r="P46">
        <f>Nitrite!$AT46</f>
        <v>31</v>
      </c>
      <c r="Q46">
        <f>TKN!$AS46</f>
        <v>670</v>
      </c>
      <c r="R46">
        <f>TKN!$AT46</f>
        <v>31</v>
      </c>
      <c r="S46">
        <f>AmmoniaNitrogen!$AS46</f>
        <v>670</v>
      </c>
      <c r="T46">
        <f>AmmoniaNitrogen!$AT46</f>
        <v>31</v>
      </c>
      <c r="U46">
        <f>Temp!$AS46</f>
        <v>669</v>
      </c>
      <c r="V46">
        <f>Temp!$AT46</f>
        <v>31</v>
      </c>
      <c r="W46">
        <f>DO!$AS46</f>
        <v>669</v>
      </c>
      <c r="X46">
        <f>DO!$AT46</f>
        <v>31</v>
      </c>
    </row>
    <row r="47" spans="1:24" x14ac:dyDescent="0.25">
      <c r="A47" t="str">
        <f>FecalColiformMPN!A47</f>
        <v>Oak Creek</v>
      </c>
      <c r="B47" t="str">
        <f>FecalColiformMPN!B47</f>
        <v>OC-06</v>
      </c>
      <c r="C47">
        <f>FecalColiformMPN!$AS47</f>
        <v>467</v>
      </c>
      <c r="D47">
        <f>FecalColiformMPN!$AT47</f>
        <v>17</v>
      </c>
      <c r="E47">
        <f>FecalColiformMF!$AS47</f>
        <v>223</v>
      </c>
      <c r="F47">
        <f>FecalColiformMF!$AT47</f>
        <v>14</v>
      </c>
      <c r="G47">
        <f>TotalPhosphorus!$AS47</f>
        <v>670</v>
      </c>
      <c r="H47">
        <f>TotalPhosphorus!$AT47</f>
        <v>31</v>
      </c>
      <c r="I47">
        <f>'BOD5'!$AS47</f>
        <v>670</v>
      </c>
      <c r="J47">
        <f>'BOD5'!$AT47</f>
        <v>31</v>
      </c>
      <c r="K47">
        <f>TSS!$AS47</f>
        <v>670</v>
      </c>
      <c r="L47">
        <f>TSS!$AT47</f>
        <v>31</v>
      </c>
      <c r="M47">
        <f>Nitrate!$AS47</f>
        <v>670</v>
      </c>
      <c r="N47">
        <f>Nitrate!$AT47</f>
        <v>31</v>
      </c>
      <c r="O47">
        <f>Nitrite!$AS47</f>
        <v>670</v>
      </c>
      <c r="P47">
        <f>Nitrite!$AT47</f>
        <v>31</v>
      </c>
      <c r="Q47">
        <f>TKN!$AS47</f>
        <v>670</v>
      </c>
      <c r="R47">
        <f>TKN!$AT47</f>
        <v>31</v>
      </c>
      <c r="S47">
        <f>AmmoniaNitrogen!$AS47</f>
        <v>670</v>
      </c>
      <c r="T47">
        <f>AmmoniaNitrogen!$AT47</f>
        <v>31</v>
      </c>
      <c r="U47">
        <f>Temp!$AS47</f>
        <v>669</v>
      </c>
      <c r="V47">
        <f>Temp!$AT47</f>
        <v>31</v>
      </c>
      <c r="W47">
        <f>DO!$AS47</f>
        <v>669</v>
      </c>
      <c r="X47">
        <f>DO!$AT47</f>
        <v>31</v>
      </c>
    </row>
    <row r="48" spans="1:24" x14ac:dyDescent="0.25">
      <c r="A48" t="str">
        <f>FecalColiformMPN!A48</f>
        <v>Oak Creek</v>
      </c>
      <c r="B48" t="str">
        <f>FecalColiformMPN!B48</f>
        <v>OC-07</v>
      </c>
      <c r="C48">
        <f>FecalColiformMPN!$AS48</f>
        <v>462</v>
      </c>
      <c r="D48">
        <f>FecalColiformMPN!$AT48</f>
        <v>17</v>
      </c>
      <c r="E48">
        <f>FecalColiformMF!$AS48</f>
        <v>223</v>
      </c>
      <c r="F48">
        <f>FecalColiformMF!$AT48</f>
        <v>14</v>
      </c>
      <c r="G48">
        <f>TotalPhosphorus!$AS48</f>
        <v>670</v>
      </c>
      <c r="H48">
        <f>TotalPhosphorus!$AT48</f>
        <v>31</v>
      </c>
      <c r="I48">
        <f>'BOD5'!$AS48</f>
        <v>670</v>
      </c>
      <c r="J48">
        <f>'BOD5'!$AT48</f>
        <v>31</v>
      </c>
      <c r="K48">
        <f>TSS!$AS48</f>
        <v>670</v>
      </c>
      <c r="L48">
        <f>TSS!$AT48</f>
        <v>31</v>
      </c>
      <c r="M48">
        <f>Nitrate!$AS48</f>
        <v>670</v>
      </c>
      <c r="N48">
        <f>Nitrate!$AT48</f>
        <v>31</v>
      </c>
      <c r="O48">
        <f>Nitrite!$AS48</f>
        <v>670</v>
      </c>
      <c r="P48">
        <f>Nitrite!$AT48</f>
        <v>31</v>
      </c>
      <c r="Q48">
        <f>TKN!$AS48</f>
        <v>670</v>
      </c>
      <c r="R48">
        <f>TKN!$AT48</f>
        <v>31</v>
      </c>
      <c r="S48">
        <f>AmmoniaNitrogen!$AS48</f>
        <v>670</v>
      </c>
      <c r="T48">
        <f>AmmoniaNitrogen!$AT48</f>
        <v>31</v>
      </c>
      <c r="U48">
        <f>Temp!$AS48</f>
        <v>669</v>
      </c>
      <c r="V48">
        <f>Temp!$AT48</f>
        <v>31</v>
      </c>
      <c r="W48">
        <f>DO!$AS48</f>
        <v>669</v>
      </c>
      <c r="X48">
        <f>DO!$AT48</f>
        <v>31</v>
      </c>
    </row>
    <row r="49" spans="1:24" x14ac:dyDescent="0.25">
      <c r="A49" t="str">
        <f>FecalColiformMPN!A49</f>
        <v>Root River</v>
      </c>
      <c r="B49" t="str">
        <f>FecalColiformMPN!B49</f>
        <v>RR-01</v>
      </c>
      <c r="C49">
        <f>FecalColiformMPN!$AS49</f>
        <v>64</v>
      </c>
      <c r="D49">
        <f>FecalColiformMPN!$AT49</f>
        <v>5</v>
      </c>
      <c r="E49">
        <f>FecalColiformMF!$AS49</f>
        <v>207</v>
      </c>
      <c r="F49">
        <f>FecalColiformMF!$AT49</f>
        <v>14</v>
      </c>
      <c r="G49">
        <f>TotalPhosphorus!$AS49</f>
        <v>260</v>
      </c>
      <c r="H49">
        <f>TotalPhosphorus!$AT49</f>
        <v>18</v>
      </c>
      <c r="I49">
        <f>'BOD5'!$AS49</f>
        <v>260</v>
      </c>
      <c r="J49">
        <f>'BOD5'!$AT49</f>
        <v>18</v>
      </c>
      <c r="K49">
        <f>TSS!$AS49</f>
        <v>260</v>
      </c>
      <c r="L49">
        <f>TSS!$AT49</f>
        <v>18</v>
      </c>
      <c r="M49">
        <f>Nitrate!$AS49</f>
        <v>260</v>
      </c>
      <c r="N49">
        <f>Nitrate!$AT49</f>
        <v>18</v>
      </c>
      <c r="O49">
        <f>Nitrite!$AS49</f>
        <v>260</v>
      </c>
      <c r="P49">
        <f>Nitrite!$AT49</f>
        <v>18</v>
      </c>
      <c r="Q49">
        <f>TKN!$AS49</f>
        <v>260</v>
      </c>
      <c r="R49">
        <f>TKN!$AT49</f>
        <v>18</v>
      </c>
      <c r="S49">
        <f>AmmoniaNitrogen!$AS49</f>
        <v>260</v>
      </c>
      <c r="T49">
        <f>AmmoniaNitrogen!$AT49</f>
        <v>18</v>
      </c>
      <c r="U49">
        <f>Temp!$AS49</f>
        <v>260</v>
      </c>
      <c r="V49">
        <f>Temp!$AT49</f>
        <v>18</v>
      </c>
      <c r="W49">
        <f>DO!$AS49</f>
        <v>260</v>
      </c>
      <c r="X49">
        <f>DO!$AT49</f>
        <v>18</v>
      </c>
    </row>
    <row r="50" spans="1:24" x14ac:dyDescent="0.25">
      <c r="A50" t="str">
        <f>FecalColiformMPN!A50</f>
        <v>Root River</v>
      </c>
      <c r="B50" t="str">
        <f>FecalColiformMPN!B50</f>
        <v>RR-02</v>
      </c>
      <c r="C50">
        <f>FecalColiformMPN!$AS50</f>
        <v>64</v>
      </c>
      <c r="D50">
        <f>FecalColiformMPN!$AT50</f>
        <v>5</v>
      </c>
      <c r="E50">
        <f>FecalColiformMF!$AS50</f>
        <v>207</v>
      </c>
      <c r="F50">
        <f>FecalColiformMF!$AT50</f>
        <v>14</v>
      </c>
      <c r="G50">
        <f>TotalPhosphorus!$AS50</f>
        <v>260</v>
      </c>
      <c r="H50">
        <f>TotalPhosphorus!$AT50</f>
        <v>18</v>
      </c>
      <c r="I50">
        <f>'BOD5'!$AS50</f>
        <v>260</v>
      </c>
      <c r="J50">
        <f>'BOD5'!$AT50</f>
        <v>18</v>
      </c>
      <c r="K50">
        <f>TSS!$AS50</f>
        <v>260</v>
      </c>
      <c r="L50">
        <f>TSS!$AT50</f>
        <v>18</v>
      </c>
      <c r="M50">
        <f>Nitrate!$AS50</f>
        <v>260</v>
      </c>
      <c r="N50">
        <f>Nitrate!$AT50</f>
        <v>18</v>
      </c>
      <c r="O50">
        <f>Nitrite!$AS50</f>
        <v>260</v>
      </c>
      <c r="P50">
        <f>Nitrite!$AT50</f>
        <v>18</v>
      </c>
      <c r="Q50">
        <f>TKN!$AS50</f>
        <v>260</v>
      </c>
      <c r="R50">
        <f>TKN!$AT50</f>
        <v>18</v>
      </c>
      <c r="S50">
        <f>AmmoniaNitrogen!$AS50</f>
        <v>260</v>
      </c>
      <c r="T50">
        <f>AmmoniaNitrogen!$AT50</f>
        <v>18</v>
      </c>
      <c r="U50">
        <f>Temp!$AS50</f>
        <v>260</v>
      </c>
      <c r="V50">
        <f>Temp!$AT50</f>
        <v>18</v>
      </c>
      <c r="W50">
        <f>DO!$AS50</f>
        <v>260</v>
      </c>
      <c r="X50">
        <f>DO!$AT50</f>
        <v>18</v>
      </c>
    </row>
    <row r="51" spans="1:24" x14ac:dyDescent="0.25">
      <c r="A51" t="str">
        <f>FecalColiformMPN!A51</f>
        <v>Root River</v>
      </c>
      <c r="B51" t="str">
        <f>FecalColiformMPN!B51</f>
        <v>RR-03</v>
      </c>
      <c r="C51">
        <f>FecalColiformMPN!$AS51</f>
        <v>64</v>
      </c>
      <c r="D51">
        <f>FecalColiformMPN!$AT51</f>
        <v>5</v>
      </c>
      <c r="E51">
        <f>FecalColiformMF!$AS51</f>
        <v>207</v>
      </c>
      <c r="F51">
        <f>FecalColiformMF!$AT51</f>
        <v>14</v>
      </c>
      <c r="G51">
        <f>TotalPhosphorus!$AS51</f>
        <v>260</v>
      </c>
      <c r="H51">
        <f>TotalPhosphorus!$AT51</f>
        <v>18</v>
      </c>
      <c r="I51">
        <f>'BOD5'!$AS51</f>
        <v>260</v>
      </c>
      <c r="J51">
        <f>'BOD5'!$AT51</f>
        <v>18</v>
      </c>
      <c r="K51">
        <f>TSS!$AS51</f>
        <v>260</v>
      </c>
      <c r="L51">
        <f>TSS!$AT51</f>
        <v>18</v>
      </c>
      <c r="M51">
        <f>Nitrate!$AS51</f>
        <v>260</v>
      </c>
      <c r="N51">
        <f>Nitrate!$AT51</f>
        <v>18</v>
      </c>
      <c r="O51">
        <f>Nitrite!$AS51</f>
        <v>260</v>
      </c>
      <c r="P51">
        <f>Nitrite!$AT51</f>
        <v>18</v>
      </c>
      <c r="Q51">
        <f>TKN!$AS51</f>
        <v>260</v>
      </c>
      <c r="R51">
        <f>TKN!$AT51</f>
        <v>18</v>
      </c>
      <c r="S51">
        <f>AmmoniaNitrogen!$AS51</f>
        <v>260</v>
      </c>
      <c r="T51">
        <f>AmmoniaNitrogen!$AT51</f>
        <v>18</v>
      </c>
      <c r="U51">
        <f>Temp!$AS51</f>
        <v>260</v>
      </c>
      <c r="V51">
        <f>Temp!$AT51</f>
        <v>18</v>
      </c>
      <c r="W51">
        <f>DO!$AS51</f>
        <v>260</v>
      </c>
      <c r="X51">
        <f>DO!$AT51</f>
        <v>18</v>
      </c>
    </row>
    <row r="52" spans="1:24" x14ac:dyDescent="0.25">
      <c r="A52" t="str">
        <f>FecalColiformMPN!A52</f>
        <v>Root River</v>
      </c>
      <c r="B52" t="str">
        <f>FecalColiformMPN!B52</f>
        <v>RR-04</v>
      </c>
      <c r="C52">
        <f>FecalColiformMPN!$AS52</f>
        <v>64</v>
      </c>
      <c r="D52">
        <f>FecalColiformMPN!$AT52</f>
        <v>5</v>
      </c>
      <c r="E52">
        <f>FecalColiformMF!$AS52</f>
        <v>207</v>
      </c>
      <c r="F52">
        <f>FecalColiformMF!$AT52</f>
        <v>14</v>
      </c>
      <c r="G52">
        <f>TotalPhosphorus!$AS52</f>
        <v>260</v>
      </c>
      <c r="H52">
        <f>TotalPhosphorus!$AT52</f>
        <v>18</v>
      </c>
      <c r="I52">
        <f>'BOD5'!$AS52</f>
        <v>260</v>
      </c>
      <c r="J52">
        <f>'BOD5'!$AT52</f>
        <v>18</v>
      </c>
      <c r="K52">
        <f>TSS!$AS52</f>
        <v>260</v>
      </c>
      <c r="L52">
        <f>TSS!$AT52</f>
        <v>18</v>
      </c>
      <c r="M52">
        <f>Nitrate!$AS52</f>
        <v>260</v>
      </c>
      <c r="N52">
        <f>Nitrate!$AT52</f>
        <v>18</v>
      </c>
      <c r="O52">
        <f>Nitrite!$AS52</f>
        <v>260</v>
      </c>
      <c r="P52">
        <f>Nitrite!$AT52</f>
        <v>18</v>
      </c>
      <c r="Q52">
        <f>TKN!$AS52</f>
        <v>260</v>
      </c>
      <c r="R52">
        <f>TKN!$AT52</f>
        <v>18</v>
      </c>
      <c r="S52">
        <f>AmmoniaNitrogen!$AS52</f>
        <v>260</v>
      </c>
      <c r="T52">
        <f>AmmoniaNitrogen!$AT52</f>
        <v>18</v>
      </c>
      <c r="U52">
        <f>Temp!$AS52</f>
        <v>260</v>
      </c>
      <c r="V52">
        <f>Temp!$AT52</f>
        <v>18</v>
      </c>
      <c r="W52">
        <f>DO!$AS52</f>
        <v>260</v>
      </c>
      <c r="X52">
        <f>DO!$AT52</f>
        <v>18</v>
      </c>
    </row>
    <row r="53" spans="1:24" x14ac:dyDescent="0.25">
      <c r="A53" t="str">
        <f>FecalColiformMPN!A53</f>
        <v>Root River</v>
      </c>
      <c r="B53" t="str">
        <f>FecalColiformMPN!B53</f>
        <v>RR-05</v>
      </c>
      <c r="C53">
        <f>FecalColiformMPN!$AS53</f>
        <v>64</v>
      </c>
      <c r="D53">
        <f>FecalColiformMPN!$AT53</f>
        <v>5</v>
      </c>
      <c r="E53">
        <f>FecalColiformMF!$AS53</f>
        <v>207</v>
      </c>
      <c r="F53">
        <f>FecalColiformMF!$AT53</f>
        <v>14</v>
      </c>
      <c r="G53">
        <f>TotalPhosphorus!$AS53</f>
        <v>260</v>
      </c>
      <c r="H53">
        <f>TotalPhosphorus!$AT53</f>
        <v>18</v>
      </c>
      <c r="I53">
        <f>'BOD5'!$AS53</f>
        <v>260</v>
      </c>
      <c r="J53">
        <f>'BOD5'!$AT53</f>
        <v>18</v>
      </c>
      <c r="K53">
        <f>TSS!$AS53</f>
        <v>260</v>
      </c>
      <c r="L53">
        <f>TSS!$AT53</f>
        <v>18</v>
      </c>
      <c r="M53">
        <f>Nitrate!$AS53</f>
        <v>260</v>
      </c>
      <c r="N53">
        <f>Nitrate!$AT53</f>
        <v>18</v>
      </c>
      <c r="O53">
        <f>Nitrite!$AS53</f>
        <v>260</v>
      </c>
      <c r="P53">
        <f>Nitrite!$AT53</f>
        <v>18</v>
      </c>
      <c r="Q53">
        <f>TKN!$AS53</f>
        <v>260</v>
      </c>
      <c r="R53">
        <f>TKN!$AT53</f>
        <v>18</v>
      </c>
      <c r="S53">
        <f>AmmoniaNitrogen!$AS53</f>
        <v>260</v>
      </c>
      <c r="T53">
        <f>AmmoniaNitrogen!$AT53</f>
        <v>18</v>
      </c>
      <c r="U53">
        <f>Temp!$AS53</f>
        <v>260</v>
      </c>
      <c r="V53">
        <f>Temp!$AT53</f>
        <v>18</v>
      </c>
      <c r="W53">
        <f>DO!$AS53</f>
        <v>260</v>
      </c>
      <c r="X53">
        <f>DO!$AT53</f>
        <v>18</v>
      </c>
    </row>
    <row r="54" spans="1:24" x14ac:dyDescent="0.25">
      <c r="A54" t="str">
        <f>FecalColiformMPN!A54</f>
        <v>Root River</v>
      </c>
      <c r="B54" t="str">
        <f>FecalColiformMPN!B54</f>
        <v>RR-06</v>
      </c>
      <c r="C54">
        <f>FecalColiformMPN!$AS54</f>
        <v>64</v>
      </c>
      <c r="D54">
        <f>FecalColiformMPN!$AT54</f>
        <v>5</v>
      </c>
      <c r="E54">
        <f>FecalColiformMF!$AS54</f>
        <v>207</v>
      </c>
      <c r="F54">
        <f>FecalColiformMF!$AT54</f>
        <v>14</v>
      </c>
      <c r="G54">
        <f>TotalPhosphorus!$AS54</f>
        <v>260</v>
      </c>
      <c r="H54">
        <f>TotalPhosphorus!$AT54</f>
        <v>18</v>
      </c>
      <c r="I54">
        <f>'BOD5'!$AS54</f>
        <v>260</v>
      </c>
      <c r="J54">
        <f>'BOD5'!$AT54</f>
        <v>18</v>
      </c>
      <c r="K54">
        <f>TSS!$AS54</f>
        <v>260</v>
      </c>
      <c r="L54">
        <f>TSS!$AT54</f>
        <v>18</v>
      </c>
      <c r="M54">
        <f>Nitrate!$AS54</f>
        <v>260</v>
      </c>
      <c r="N54">
        <f>Nitrate!$AT54</f>
        <v>18</v>
      </c>
      <c r="O54">
        <f>Nitrite!$AS54</f>
        <v>260</v>
      </c>
      <c r="P54">
        <f>Nitrite!$AT54</f>
        <v>18</v>
      </c>
      <c r="Q54">
        <f>TKN!$AS54</f>
        <v>260</v>
      </c>
      <c r="R54">
        <f>TKN!$AT54</f>
        <v>18</v>
      </c>
      <c r="S54">
        <f>AmmoniaNitrogen!$AS54</f>
        <v>260</v>
      </c>
      <c r="T54">
        <f>AmmoniaNitrogen!$AT54</f>
        <v>18</v>
      </c>
      <c r="U54">
        <f>Temp!$AS54</f>
        <v>260</v>
      </c>
      <c r="V54">
        <f>Temp!$AT54</f>
        <v>18</v>
      </c>
      <c r="W54">
        <f>DO!$AS54</f>
        <v>260</v>
      </c>
      <c r="X54">
        <f>DO!$AT54</f>
        <v>18</v>
      </c>
    </row>
    <row r="55" spans="1:24" x14ac:dyDescent="0.25">
      <c r="A55" t="str">
        <f>FecalColiformMPN!A55</f>
        <v>Little Menomonee</v>
      </c>
      <c r="B55" t="str">
        <f>FecalColiformMPN!B55</f>
        <v>ML-01</v>
      </c>
      <c r="C55">
        <f>FecalColiformMPN!$AS55</f>
        <v>136</v>
      </c>
      <c r="D55">
        <f>FecalColiformMPN!$AT55</f>
        <v>10</v>
      </c>
      <c r="E55">
        <f>FecalColiformMF!$AS55</f>
        <v>140</v>
      </c>
      <c r="F55">
        <f>FecalColiformMF!$AT55</f>
        <v>10</v>
      </c>
      <c r="G55">
        <f>TotalPhosphorus!$AS55</f>
        <v>141</v>
      </c>
      <c r="H55">
        <f>TotalPhosphorus!$AT55</f>
        <v>10</v>
      </c>
      <c r="I55">
        <f>'BOD5'!$AS55</f>
        <v>141</v>
      </c>
      <c r="J55">
        <f>'BOD5'!$AT55</f>
        <v>10</v>
      </c>
      <c r="K55">
        <f>TSS!$AS55</f>
        <v>141</v>
      </c>
      <c r="L55">
        <f>TSS!$AT55</f>
        <v>10</v>
      </c>
      <c r="M55">
        <f>Nitrate!$AS55</f>
        <v>141</v>
      </c>
      <c r="N55">
        <f>Nitrate!$AT55</f>
        <v>10</v>
      </c>
      <c r="O55">
        <f>Nitrite!$AS55</f>
        <v>141</v>
      </c>
      <c r="P55">
        <f>Nitrite!$AT55</f>
        <v>10</v>
      </c>
      <c r="Q55">
        <f>TKN!$AS55</f>
        <v>141</v>
      </c>
      <c r="R55">
        <f>TKN!$AT55</f>
        <v>10</v>
      </c>
      <c r="S55">
        <f>AmmoniaNitrogen!$AS55</f>
        <v>141</v>
      </c>
      <c r="T55">
        <f>AmmoniaNitrogen!$AT55</f>
        <v>10</v>
      </c>
      <c r="U55">
        <f>Temp!$AS55</f>
        <v>141</v>
      </c>
      <c r="V55">
        <f>Temp!$AT55</f>
        <v>10</v>
      </c>
      <c r="W55">
        <f>DO!$AS55</f>
        <v>141</v>
      </c>
      <c r="X55">
        <f>DO!$AT55</f>
        <v>10</v>
      </c>
    </row>
    <row r="56" spans="1:24" x14ac:dyDescent="0.25">
      <c r="A56" t="str">
        <f>FecalColiformMPN!A56</f>
        <v>Little Menomonee</v>
      </c>
      <c r="B56" t="str">
        <f>FecalColiformMPN!B56</f>
        <v>ML-02</v>
      </c>
      <c r="C56">
        <f>FecalColiformMPN!$AS56</f>
        <v>136</v>
      </c>
      <c r="D56">
        <f>FecalColiformMPN!$AT56</f>
        <v>10</v>
      </c>
      <c r="E56">
        <f>FecalColiformMF!$AS56</f>
        <v>140</v>
      </c>
      <c r="F56">
        <f>FecalColiformMF!$AT56</f>
        <v>10</v>
      </c>
      <c r="G56">
        <f>TotalPhosphorus!$AS56</f>
        <v>141</v>
      </c>
      <c r="H56">
        <f>TotalPhosphorus!$AT56</f>
        <v>10</v>
      </c>
      <c r="I56">
        <f>'BOD5'!$AS56</f>
        <v>141</v>
      </c>
      <c r="J56">
        <f>'BOD5'!$AT56</f>
        <v>10</v>
      </c>
      <c r="K56">
        <f>TSS!$AS56</f>
        <v>141</v>
      </c>
      <c r="L56">
        <f>TSS!$AT56</f>
        <v>10</v>
      </c>
      <c r="M56">
        <f>Nitrate!$AS56</f>
        <v>141</v>
      </c>
      <c r="N56">
        <f>Nitrate!$AT56</f>
        <v>10</v>
      </c>
      <c r="O56">
        <f>Nitrite!$AS56</f>
        <v>141</v>
      </c>
      <c r="P56">
        <f>Nitrite!$AT56</f>
        <v>10</v>
      </c>
      <c r="Q56">
        <f>TKN!$AS56</f>
        <v>141</v>
      </c>
      <c r="R56">
        <f>TKN!$AT56</f>
        <v>10</v>
      </c>
      <c r="S56">
        <f>AmmoniaNitrogen!$AS56</f>
        <v>141</v>
      </c>
      <c r="T56">
        <f>AmmoniaNitrogen!$AT56</f>
        <v>10</v>
      </c>
      <c r="U56">
        <f>Temp!$AS56</f>
        <v>141</v>
      </c>
      <c r="V56">
        <f>Temp!$AT56</f>
        <v>10</v>
      </c>
      <c r="W56">
        <f>DO!$AS56</f>
        <v>141</v>
      </c>
      <c r="X56">
        <f>DO!$AT56</f>
        <v>10</v>
      </c>
    </row>
    <row r="57" spans="1:24" x14ac:dyDescent="0.25">
      <c r="A57" t="str">
        <f>FecalColiformMPN!A57</f>
        <v>Jones Island</v>
      </c>
      <c r="B57" t="str">
        <f>FecalColiformMPN!B57</f>
        <v>OH-01</v>
      </c>
      <c r="C57">
        <f>FecalColiformMPN!$AS57</f>
        <v>866</v>
      </c>
      <c r="D57">
        <f>FecalColiformMPN!$AT57</f>
        <v>24</v>
      </c>
      <c r="E57">
        <f>FecalColiformMF!$AS57</f>
        <v>331</v>
      </c>
      <c r="F57">
        <f>FecalColiformMF!$AT57</f>
        <v>14</v>
      </c>
      <c r="G57">
        <f>TotalPhosphorus!$AS57</f>
        <v>1205</v>
      </c>
      <c r="H57">
        <f>TotalPhosphorus!$AT57</f>
        <v>38</v>
      </c>
      <c r="I57">
        <f>'BOD5'!$AS57</f>
        <v>0</v>
      </c>
      <c r="J57">
        <f>'BOD5'!$AT57</f>
        <v>0</v>
      </c>
      <c r="K57">
        <f>TSS!$AS57</f>
        <v>1155</v>
      </c>
      <c r="L57">
        <f>TSS!$AT57</f>
        <v>37</v>
      </c>
      <c r="M57">
        <f>Nitrate!$AS57</f>
        <v>1155</v>
      </c>
      <c r="N57">
        <f>Nitrate!$AT57</f>
        <v>37</v>
      </c>
      <c r="O57">
        <f>Nitrite!$AS57</f>
        <v>1155</v>
      </c>
      <c r="P57">
        <f>Nitrite!$AT57</f>
        <v>37</v>
      </c>
      <c r="Q57">
        <f>TKN!$AS57</f>
        <v>1155</v>
      </c>
      <c r="R57">
        <f>TKN!$AT57</f>
        <v>37</v>
      </c>
      <c r="S57">
        <f>AmmoniaNitrogen!$AS57</f>
        <v>1205</v>
      </c>
      <c r="T57">
        <f>AmmoniaNitrogen!$AT57</f>
        <v>38</v>
      </c>
      <c r="U57">
        <f>Temp!$AS57</f>
        <v>1205</v>
      </c>
      <c r="V57">
        <f>Temp!$AT57</f>
        <v>38</v>
      </c>
      <c r="W57">
        <f>DO!$AS57</f>
        <v>1205</v>
      </c>
      <c r="X57">
        <f>DO!$AT57</f>
        <v>38</v>
      </c>
    </row>
  </sheetData>
  <conditionalFormatting sqref="C2:C56 E2:E56 G2:G56 I2:I56 K2:K56 M2:M56 O2:O56 Q2:Q56 S2:S56">
    <cfRule type="colorScale" priority="12">
      <colorScale>
        <cfvo type="min"/>
        <cfvo type="max"/>
        <color rgb="FFFCFCFF"/>
        <color rgb="FF63BE7B"/>
      </colorScale>
    </cfRule>
  </conditionalFormatting>
  <conditionalFormatting sqref="D2:D56 F2:F56 H2:H56 J2:J56 L2:L56 N2:N56 P2:P56 R2:R56 T2:T56">
    <cfRule type="colorScale" priority="11">
      <colorScale>
        <cfvo type="min"/>
        <cfvo type="max"/>
        <color rgb="FFFCFCFF"/>
        <color theme="4" tint="-0.249977111117893"/>
      </colorScale>
    </cfRule>
  </conditionalFormatting>
  <conditionalFormatting sqref="C57 E57 G57 I57 K57 M57 O57 Q57 S57">
    <cfRule type="colorScale" priority="10">
      <colorScale>
        <cfvo type="min"/>
        <cfvo type="max"/>
        <color rgb="FFFCFCFF"/>
        <color rgb="FF63BE7B"/>
      </colorScale>
    </cfRule>
  </conditionalFormatting>
  <conditionalFormatting sqref="F57 D57 H57 J57 L57 N57 P57 R57 T57">
    <cfRule type="colorScale" priority="9">
      <colorScale>
        <cfvo type="min"/>
        <cfvo type="max"/>
        <color rgb="FFFCFCFF"/>
        <color theme="4" tint="-0.249977111117893"/>
      </colorScale>
    </cfRule>
  </conditionalFormatting>
  <conditionalFormatting sqref="U2:U56">
    <cfRule type="colorScale" priority="8">
      <colorScale>
        <cfvo type="min"/>
        <cfvo type="max"/>
        <color rgb="FFFCFCFF"/>
        <color rgb="FF63BE7B"/>
      </colorScale>
    </cfRule>
  </conditionalFormatting>
  <conditionalFormatting sqref="V2:V56">
    <cfRule type="colorScale" priority="7">
      <colorScale>
        <cfvo type="min"/>
        <cfvo type="max"/>
        <color rgb="FFFCFCFF"/>
        <color theme="4" tint="-0.249977111117893"/>
      </colorScale>
    </cfRule>
  </conditionalFormatting>
  <conditionalFormatting sqref="U57">
    <cfRule type="colorScale" priority="6">
      <colorScale>
        <cfvo type="min"/>
        <cfvo type="max"/>
        <color rgb="FFFCFCFF"/>
        <color rgb="FF63BE7B"/>
      </colorScale>
    </cfRule>
  </conditionalFormatting>
  <conditionalFormatting sqref="V57">
    <cfRule type="colorScale" priority="5">
      <colorScale>
        <cfvo type="min"/>
        <cfvo type="max"/>
        <color rgb="FFFCFCFF"/>
        <color theme="4" tint="-0.249977111117893"/>
      </colorScale>
    </cfRule>
  </conditionalFormatting>
  <conditionalFormatting sqref="W2:W56">
    <cfRule type="colorScale" priority="4">
      <colorScale>
        <cfvo type="min"/>
        <cfvo type="max"/>
        <color rgb="FFFCFCFF"/>
        <color rgb="FF63BE7B"/>
      </colorScale>
    </cfRule>
  </conditionalFormatting>
  <conditionalFormatting sqref="X2:X56">
    <cfRule type="colorScale" priority="3">
      <colorScale>
        <cfvo type="min"/>
        <cfvo type="max"/>
        <color rgb="FFFCFCFF"/>
        <color theme="4" tint="-0.249977111117893"/>
      </colorScale>
    </cfRule>
  </conditionalFormatting>
  <conditionalFormatting sqref="W57">
    <cfRule type="colorScale" priority="2">
      <colorScale>
        <cfvo type="min"/>
        <cfvo type="max"/>
        <color rgb="FFFCFCFF"/>
        <color rgb="FF63BE7B"/>
      </colorScale>
    </cfRule>
  </conditionalFormatting>
  <conditionalFormatting sqref="X57">
    <cfRule type="colorScale" priority="1">
      <colorScale>
        <cfvo type="min"/>
        <cfvo type="max"/>
        <color rgb="FFFCFCFF"/>
        <color theme="4" tint="-0.249977111117893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BS57"/>
  <sheetViews>
    <sheetView tabSelected="1" zoomScale="85" zoomScaleNormal="85" workbookViewId="0">
      <pane xSplit="19890" ySplit="1695" topLeftCell="BS52" activePane="bottomLeft"/>
      <selection activeCell="BS40" sqref="BS40"/>
      <selection pane="topRight" activeCell="BS1" sqref="BS1:BS1048576"/>
      <selection pane="bottomLeft" activeCell="K65" sqref="K65"/>
      <selection pane="bottomRight" activeCell="BS62" sqref="BS62"/>
    </sheetView>
  </sheetViews>
  <sheetFormatPr defaultRowHeight="15" x14ac:dyDescent="0.25"/>
  <cols>
    <col min="1" max="1" width="18.28515625" bestFit="1" customWidth="1"/>
    <col min="2" max="2" width="7.85546875" bestFit="1" customWidth="1"/>
    <col min="3" max="3" width="16.7109375" bestFit="1" customWidth="1"/>
    <col min="4" max="5" width="18.85546875" customWidth="1"/>
    <col min="6" max="6" width="10.85546875" customWidth="1"/>
    <col min="7" max="7" width="18.42578125" style="4" customWidth="1"/>
    <col min="8" max="8" width="18.85546875" style="4" customWidth="1"/>
    <col min="9" max="9" width="10.140625" style="4" customWidth="1"/>
    <col min="10" max="10" width="14" style="8" customWidth="1"/>
    <col min="11" max="11" width="12.42578125" style="8" customWidth="1"/>
    <col min="12" max="12" width="20" style="4" customWidth="1"/>
    <col min="13" max="13" width="24.85546875" style="4" customWidth="1"/>
    <col min="14" max="14" width="8.85546875" style="4" customWidth="1"/>
    <col min="15" max="15" width="27.5703125" style="4" customWidth="1"/>
    <col min="16" max="19" width="16.28515625" customWidth="1"/>
    <col min="20" max="20" width="8.85546875" style="4" customWidth="1"/>
    <col min="21" max="21" width="8.42578125" style="26" customWidth="1"/>
    <col min="22" max="22" width="25.7109375" style="26" customWidth="1"/>
    <col min="23" max="24" width="16.28515625" customWidth="1"/>
    <col min="25" max="25" width="8.85546875" style="4" customWidth="1"/>
    <col min="26" max="26" width="8.42578125" style="26" customWidth="1"/>
    <col min="27" max="27" width="25.7109375" style="26" customWidth="1"/>
    <col min="28" max="29" width="16.28515625" customWidth="1"/>
    <col min="30" max="30" width="8.85546875" style="4" customWidth="1"/>
    <col min="31" max="31" width="8.42578125" style="26" customWidth="1"/>
    <col min="32" max="32" width="25.7109375" style="26" customWidth="1"/>
    <col min="33" max="34" width="16.28515625" customWidth="1"/>
    <col min="35" max="35" width="8.85546875" style="4" customWidth="1"/>
    <col min="36" max="36" width="8.42578125" style="26" customWidth="1"/>
    <col min="37" max="37" width="25.7109375" style="26" customWidth="1"/>
    <col min="38" max="39" width="16.28515625" customWidth="1"/>
    <col min="40" max="40" width="8.85546875" style="4" customWidth="1"/>
    <col min="41" max="41" width="8.42578125" style="26" customWidth="1"/>
    <col min="42" max="42" width="25.7109375" style="26" customWidth="1"/>
    <col min="43" max="44" width="16.28515625" customWidth="1"/>
    <col min="45" max="45" width="8.85546875" style="4" customWidth="1"/>
    <col min="46" max="46" width="8.42578125" style="26" customWidth="1"/>
    <col min="47" max="47" width="25.7109375" style="26" customWidth="1"/>
    <col min="48" max="49" width="16.28515625" customWidth="1"/>
    <col min="50" max="50" width="8.85546875" style="4" customWidth="1"/>
    <col min="51" max="51" width="8.42578125" style="26" customWidth="1"/>
    <col min="52" max="52" width="25.7109375" style="26" customWidth="1"/>
    <col min="53" max="54" width="16.28515625" customWidth="1"/>
    <col min="55" max="55" width="8.85546875" style="4" customWidth="1"/>
    <col min="56" max="56" width="8.42578125" style="26" customWidth="1"/>
    <col min="57" max="57" width="25.7109375" style="26" customWidth="1"/>
    <col min="58" max="58" width="14.85546875" bestFit="1" customWidth="1"/>
    <col min="59" max="59" width="12.5703125" bestFit="1" customWidth="1"/>
    <col min="60" max="60" width="8.85546875" style="4" customWidth="1"/>
    <col min="61" max="61" width="8.42578125" style="26" customWidth="1"/>
    <col min="62" max="62" width="25.7109375" style="26" customWidth="1"/>
    <col min="63" max="63" width="12.5703125" bestFit="1" customWidth="1"/>
    <col min="64" max="64" width="10.28515625" bestFit="1" customWidth="1"/>
    <col min="65" max="65" width="8.85546875" style="4" customWidth="1"/>
    <col min="66" max="66" width="8.42578125" style="26" customWidth="1"/>
    <col min="67" max="67" width="25.7109375" style="26" customWidth="1"/>
    <col min="68" max="68" width="11.7109375" style="12" customWidth="1"/>
    <col min="69" max="69" width="40.28515625" style="12" customWidth="1"/>
    <col min="70" max="70" width="9.140625" style="12"/>
    <col min="71" max="71" width="25.140625" style="50" customWidth="1"/>
    <col min="72" max="16384" width="9.140625" style="12"/>
  </cols>
  <sheetData>
    <row r="1" spans="1:71" s="20" customFormat="1" ht="85.5" customHeight="1" x14ac:dyDescent="0.25">
      <c r="A1" s="20" t="str">
        <f>FecalColiformMPN!A1</f>
        <v>River System</v>
      </c>
      <c r="B1" s="20" t="str">
        <f>FecalColiformMPN!B1</f>
        <v>Site</v>
      </c>
      <c r="C1" s="30" t="s">
        <v>86</v>
      </c>
      <c r="D1" s="31" t="s">
        <v>89</v>
      </c>
      <c r="E1" s="32" t="s">
        <v>90</v>
      </c>
      <c r="F1" s="33" t="s">
        <v>92</v>
      </c>
      <c r="G1" s="33" t="s">
        <v>91</v>
      </c>
      <c r="H1" s="31" t="s">
        <v>95</v>
      </c>
      <c r="I1" s="31" t="s">
        <v>92</v>
      </c>
      <c r="J1" s="34" t="s">
        <v>97</v>
      </c>
      <c r="K1" s="34" t="s">
        <v>109</v>
      </c>
      <c r="L1" s="31" t="s">
        <v>91</v>
      </c>
      <c r="M1" s="33" t="s">
        <v>176</v>
      </c>
      <c r="N1" s="33" t="s">
        <v>170</v>
      </c>
      <c r="O1" s="33" t="s">
        <v>173</v>
      </c>
      <c r="P1" s="35" t="s">
        <v>75</v>
      </c>
      <c r="Q1" s="35" t="s">
        <v>76</v>
      </c>
      <c r="R1" s="35" t="s">
        <v>78</v>
      </c>
      <c r="S1" s="35" t="s">
        <v>77</v>
      </c>
      <c r="T1" s="33" t="s">
        <v>171</v>
      </c>
      <c r="U1" s="33" t="s">
        <v>172</v>
      </c>
      <c r="V1" s="33" t="s">
        <v>204</v>
      </c>
      <c r="W1" s="36" t="s">
        <v>79</v>
      </c>
      <c r="X1" s="36" t="s">
        <v>68</v>
      </c>
      <c r="Y1" s="33" t="s">
        <v>171</v>
      </c>
      <c r="Z1" s="33" t="s">
        <v>172</v>
      </c>
      <c r="AA1" s="33" t="s">
        <v>204</v>
      </c>
      <c r="AB1" s="35" t="s">
        <v>80</v>
      </c>
      <c r="AC1" s="35" t="s">
        <v>69</v>
      </c>
      <c r="AD1" s="33" t="s">
        <v>171</v>
      </c>
      <c r="AE1" s="33" t="s">
        <v>172</v>
      </c>
      <c r="AF1" s="33" t="s">
        <v>204</v>
      </c>
      <c r="AG1" s="36" t="s">
        <v>81</v>
      </c>
      <c r="AH1" s="36" t="s">
        <v>70</v>
      </c>
      <c r="AI1" s="33" t="s">
        <v>171</v>
      </c>
      <c r="AJ1" s="33" t="s">
        <v>172</v>
      </c>
      <c r="AK1" s="33" t="s">
        <v>204</v>
      </c>
      <c r="AL1" s="35" t="s">
        <v>82</v>
      </c>
      <c r="AM1" s="35" t="s">
        <v>71</v>
      </c>
      <c r="AN1" s="33" t="s">
        <v>171</v>
      </c>
      <c r="AO1" s="33" t="s">
        <v>172</v>
      </c>
      <c r="AP1" s="33" t="s">
        <v>204</v>
      </c>
      <c r="AQ1" s="36" t="s">
        <v>83</v>
      </c>
      <c r="AR1" s="36" t="s">
        <v>72</v>
      </c>
      <c r="AS1" s="33" t="s">
        <v>171</v>
      </c>
      <c r="AT1" s="33" t="s">
        <v>172</v>
      </c>
      <c r="AU1" s="33" t="s">
        <v>204</v>
      </c>
      <c r="AV1" s="35" t="s">
        <v>84</v>
      </c>
      <c r="AW1" s="35" t="s">
        <v>73</v>
      </c>
      <c r="AX1" s="33" t="s">
        <v>171</v>
      </c>
      <c r="AY1" s="33" t="s">
        <v>172</v>
      </c>
      <c r="AZ1" s="33" t="s">
        <v>204</v>
      </c>
      <c r="BA1" s="36" t="s">
        <v>85</v>
      </c>
      <c r="BB1" s="36" t="s">
        <v>74</v>
      </c>
      <c r="BC1" s="33" t="s">
        <v>171</v>
      </c>
      <c r="BD1" s="33" t="s">
        <v>172</v>
      </c>
      <c r="BE1" s="33" t="s">
        <v>204</v>
      </c>
      <c r="BF1" s="48" t="s">
        <v>215</v>
      </c>
      <c r="BG1" s="48" t="s">
        <v>216</v>
      </c>
      <c r="BH1" s="33" t="s">
        <v>171</v>
      </c>
      <c r="BI1" s="33" t="s">
        <v>172</v>
      </c>
      <c r="BJ1" s="33" t="s">
        <v>204</v>
      </c>
      <c r="BK1" s="47" t="s">
        <v>217</v>
      </c>
      <c r="BL1" s="47" t="s">
        <v>218</v>
      </c>
      <c r="BM1" s="33" t="s">
        <v>171</v>
      </c>
      <c r="BN1" s="33" t="s">
        <v>172</v>
      </c>
      <c r="BO1" s="33" t="s">
        <v>204</v>
      </c>
      <c r="BP1" s="31" t="s">
        <v>206</v>
      </c>
      <c r="BQ1" s="31" t="s">
        <v>205</v>
      </c>
      <c r="BS1" s="49" t="s">
        <v>224</v>
      </c>
    </row>
    <row r="2" spans="1:71" ht="45" x14ac:dyDescent="0.25">
      <c r="A2" s="12" t="str">
        <f>FecalColiformMPN!A2</f>
        <v>Milwaukee R.</v>
      </c>
      <c r="B2" s="12" t="str">
        <f>FecalColiformMPN!B2</f>
        <v>RI-01</v>
      </c>
      <c r="C2" s="13" t="s">
        <v>88</v>
      </c>
      <c r="D2" s="13">
        <v>1</v>
      </c>
      <c r="E2" s="13" t="s">
        <v>87</v>
      </c>
      <c r="F2" s="13">
        <v>0</v>
      </c>
      <c r="G2" s="14" t="s">
        <v>147</v>
      </c>
      <c r="H2" s="15" t="s">
        <v>87</v>
      </c>
      <c r="I2" s="15">
        <v>0</v>
      </c>
      <c r="J2" s="16" t="s">
        <v>98</v>
      </c>
      <c r="K2" s="17" t="str">
        <f>IF(J2="","",VLOOKUP(J2,Streamgage_PORs!$A$1:$F$37,5,FALSE)&amp;"; "&amp;ROUND(VLOOKUP(J2,Streamgage_PORs!$A$1:$F$37,6,FALSE),0)&amp;" years")</f>
        <v>1981-2017; 35 years</v>
      </c>
      <c r="L2" s="14" t="s">
        <v>112</v>
      </c>
      <c r="M2" s="14" t="s">
        <v>177</v>
      </c>
      <c r="N2" s="26">
        <v>1</v>
      </c>
      <c r="O2" s="26" t="s">
        <v>190</v>
      </c>
      <c r="P2" s="12">
        <f>FecalColiformMPN!$AS2</f>
        <v>683</v>
      </c>
      <c r="Q2" s="12">
        <f>FecalColiformMPN!$AT2</f>
        <v>22</v>
      </c>
      <c r="R2" s="12">
        <f>FecalColiformMF!$AS2</f>
        <v>331</v>
      </c>
      <c r="S2" s="12">
        <f>FecalColiformMF!$AT2</f>
        <v>14</v>
      </c>
      <c r="T2" s="26">
        <f>IF(AND(SUM(S2,Q2)&gt;=15,SUM(P2,R2)&gt;=200),1,IF(AND(SUM(S2,Q2)&gt;=10,SUM(P2,R2)&gt;=100),3,5))</f>
        <v>1</v>
      </c>
      <c r="U2" s="26">
        <f>IF(AND($N2&lt;=1.5,T2=1),1,IF(AND($N2&lt;=2,T2=1),2,IF(AND($N2&lt;=1.5,T2=3),3,5)))</f>
        <v>1</v>
      </c>
      <c r="V2" s="26" t="str">
        <f>IF(U2=1,"1: good position, good data availability",IF(U2=2,"2: decent position, good data availability",IF(U2=3,"3: good position, decent data availability","(The rest)")))</f>
        <v>1: good position, good data availability</v>
      </c>
      <c r="W2" s="12">
        <f>TotalPhosphorus!$AS2</f>
        <v>1020</v>
      </c>
      <c r="X2" s="12">
        <f>TotalPhosphorus!$AT2</f>
        <v>36</v>
      </c>
      <c r="Y2" s="26">
        <f>IF(AND(X2&gt;=15,W2&gt;=200),1,IF(AND(X2&gt;=10,W2&gt;=100),3,5))</f>
        <v>1</v>
      </c>
      <c r="Z2" s="26">
        <f>IF(AND($N2&lt;=1.5,Y2=1),1,IF(AND($N2&lt;=2,Y2=1),2,IF(AND($N2&lt;=1.5,Y2=3),3,5)))</f>
        <v>1</v>
      </c>
      <c r="AA2" s="26" t="str">
        <f>IF(Z2=1,"1: good position, good data availability",IF(Z2=2,"2: decent position, good data availability",IF(Z2=3,"3: good position, decent data availability","(The rest)")))</f>
        <v>1: good position, good data availability</v>
      </c>
      <c r="AB2" s="12">
        <f>'BOD5'!$AS2</f>
        <v>1020</v>
      </c>
      <c r="AC2" s="12">
        <f>'BOD5'!$AT2</f>
        <v>36</v>
      </c>
      <c r="AD2" s="26">
        <f>IF(AND(AC2&gt;=15,AB2&gt;=200),1,IF(AND(AC2&gt;=10,AB2&gt;=100),3,5))</f>
        <v>1</v>
      </c>
      <c r="AE2" s="26">
        <f>IF(AND($N2&lt;=1.5,AD2=1),1,IF(AND($N2&lt;=2,AD2=1),2,IF(AND($N2&lt;=1.5,AD2=3),3,5)))</f>
        <v>1</v>
      </c>
      <c r="AF2" s="26" t="str">
        <f>IF(AE2=1,"1: good position, good data availability",IF(AE2=2,"2: decent position, good data availability",IF(AE2=3,"3: good position, decent data availability","(The rest)")))</f>
        <v>1: good position, good data availability</v>
      </c>
      <c r="AG2" s="12">
        <f>TSS!$AS2</f>
        <v>1020</v>
      </c>
      <c r="AH2" s="12">
        <f>TSS!$AT2</f>
        <v>36</v>
      </c>
      <c r="AI2" s="26">
        <f>IF(AND(AH2&gt;=15,AG2&gt;=200),1,IF(AND(AH2&gt;=10,AG2&gt;=100),3,5))</f>
        <v>1</v>
      </c>
      <c r="AJ2" s="26">
        <f>IF(AND($N2&lt;=1.5,AI2=1),1,IF(AND($N2&lt;=2,AI2=1),2,IF(AND($N2&lt;=1.5,AI2=3),3,5)))</f>
        <v>1</v>
      </c>
      <c r="AK2" s="26" t="str">
        <f>IF(AJ2=1,"1: good position, good data availability",IF(AJ2=2,"2: decent position, good data availability",IF(AJ2=3,"3: good position, decent data availability","(The rest)")))</f>
        <v>1: good position, good data availability</v>
      </c>
      <c r="AL2" s="12">
        <f>Nitrate!$AS2</f>
        <v>1020</v>
      </c>
      <c r="AM2" s="12">
        <f>Nitrate!$AT2</f>
        <v>36</v>
      </c>
      <c r="AN2" s="26">
        <f>IF(AND(AM2&gt;=15,AL2&gt;=200),1,IF(AND(AM2&gt;=10,AL2&gt;=100),3,5))</f>
        <v>1</v>
      </c>
      <c r="AO2" s="26">
        <f>IF(AND($N2&lt;=1.5,AN2=1),1,IF(AND($N2&lt;=2,AN2=1),2,IF(AND($N2&lt;=1.5,AN2=3),3,5)))</f>
        <v>1</v>
      </c>
      <c r="AP2" s="26" t="str">
        <f>IF(AO2=1,"1: good position, good data availability",IF(AO2=2,"2: decent position, good data availability",IF(AO2=3,"3: good position, decent data availability","(The rest)")))</f>
        <v>1: good position, good data availability</v>
      </c>
      <c r="AQ2" s="12">
        <f>Nitrite!$AS2</f>
        <v>1020</v>
      </c>
      <c r="AR2" s="12">
        <f>Nitrite!$AT2</f>
        <v>36</v>
      </c>
      <c r="AS2" s="26">
        <f>IF(AND(AR2&gt;=15,AQ2&gt;=200),1,IF(AND(AR2&gt;=10,AQ2&gt;=100),3,5))</f>
        <v>1</v>
      </c>
      <c r="AT2" s="26">
        <f>IF(AND($N2&lt;=1.5,AS2=1),1,IF(AND($N2&lt;=2,AS2=1),2,IF(AND($N2&lt;=1.5,AS2=3),3,5)))</f>
        <v>1</v>
      </c>
      <c r="AU2" s="26" t="str">
        <f>IF(AT2=1,"1: good position, good data availability",IF(AT2=2,"2: decent position, good data availability",IF(AT2=3,"3: good position, decent data availability","(The rest)")))</f>
        <v>1: good position, good data availability</v>
      </c>
      <c r="AV2" s="12">
        <f>TKN!$AS2</f>
        <v>1020</v>
      </c>
      <c r="AW2" s="12">
        <f>TKN!$AT2</f>
        <v>36</v>
      </c>
      <c r="AX2" s="26">
        <f>IF(AND(AW2&gt;=15,AV2&gt;=200),1,IF(AND(AW2&gt;=10,AV2&gt;=100),3,5))</f>
        <v>1</v>
      </c>
      <c r="AY2" s="26">
        <f>IF(AND($N2&lt;=1.5,AX2=1),1,IF(AND($N2&lt;=2,AX2=1),2,IF(AND($N2&lt;=1.5,AX2=3),3,5)))</f>
        <v>1</v>
      </c>
      <c r="AZ2" s="26" t="str">
        <f>IF(AY2=1,"1: good position, good data availability",IF(AY2=2,"2: decent position, good data availability",IF(AY2=3,"3: good position, decent data availability","(The rest)")))</f>
        <v>1: good position, good data availability</v>
      </c>
      <c r="BA2" s="12">
        <f>AmmoniaNitrogen!$AS2</f>
        <v>1020</v>
      </c>
      <c r="BB2" s="12">
        <f>AmmoniaNitrogen!$AT2</f>
        <v>36</v>
      </c>
      <c r="BC2" s="26">
        <f>IF(AND(BB2&gt;=15,BA2&gt;=200),1,IF(AND(BB2&gt;=10,BA2&gt;=100),3,5))</f>
        <v>1</v>
      </c>
      <c r="BD2" s="26">
        <f>IF(AND($N2&lt;=1.5,BC2=1),1,IF(AND($N2&lt;=2,BC2=1),2,IF(AND($N2&lt;=1.5,BC2=3),3,5)))</f>
        <v>1</v>
      </c>
      <c r="BE2" s="26" t="str">
        <f>IF(BD2=1,"1: good position, good data availability",IF(BD2=2,"2: decent position, good data availability",IF(BD2=3,"3: good position, decent data availability","(The rest)")))</f>
        <v>1: good position, good data availability</v>
      </c>
      <c r="BF2" s="12">
        <f>Temp!$AS2</f>
        <v>1019</v>
      </c>
      <c r="BG2" s="12">
        <f>Temp!$AT2</f>
        <v>36</v>
      </c>
      <c r="BH2" s="26">
        <f>IF(AND(BG2&gt;=15,BF2&gt;=200),1,IF(AND(BG2&gt;=10,BF2&gt;=100),3,5))</f>
        <v>1</v>
      </c>
      <c r="BI2" s="26">
        <f>IF(AND($N2&lt;=1.5,BH2=1),1,IF(AND($N2&lt;=2,BH2=1),2,IF(AND($N2&lt;=1.5,BH2=3),3,5)))</f>
        <v>1</v>
      </c>
      <c r="BJ2" s="26" t="str">
        <f>IF(BI2=1,"1: good position, good data availability",IF(BI2=2,"2: decent position, good data availability",IF(BI2=3,"3: good position, decent data availability","(The rest)")))</f>
        <v>1: good position, good data availability</v>
      </c>
      <c r="BK2" s="12">
        <f>DO!$AS2</f>
        <v>1019</v>
      </c>
      <c r="BL2" s="12">
        <f>DO!$AT2</f>
        <v>36</v>
      </c>
      <c r="BM2" s="26">
        <f>IF(AND(BL2&gt;=15,BK2&gt;=200),1,IF(AND(BL2&gt;=10,BK2&gt;=100),3,5))</f>
        <v>1</v>
      </c>
      <c r="BN2" s="26">
        <f>IF(AND($N2&lt;=1.5,BM2=1),1,IF(AND($N2&lt;=2,BM2=1),2,IF(AND($N2&lt;=1.5,BM2=3),3,5)))</f>
        <v>1</v>
      </c>
      <c r="BO2" s="26" t="str">
        <f>IF(BN2=1,"1: good position, good data availability",IF(BN2=2,"2: decent position, good data availability",IF(BN2=3,"3: good position, decent data availability","(The rest)")))</f>
        <v>1: good position, good data availability</v>
      </c>
      <c r="BP2" s="12">
        <v>1</v>
      </c>
      <c r="BQ2" s="26" t="s">
        <v>207</v>
      </c>
      <c r="BS2" s="50" t="s">
        <v>98</v>
      </c>
    </row>
    <row r="3" spans="1:71" ht="45" x14ac:dyDescent="0.25">
      <c r="A3" s="12" t="str">
        <f>FecalColiformMPN!A3</f>
        <v>Milwaukee R.</v>
      </c>
      <c r="B3" s="12" t="str">
        <f>FecalColiformMPN!B3</f>
        <v>RI-02</v>
      </c>
      <c r="C3" s="13" t="s">
        <v>88</v>
      </c>
      <c r="D3" s="13">
        <v>2</v>
      </c>
      <c r="E3" s="13" t="s">
        <v>88</v>
      </c>
      <c r="F3" s="13"/>
      <c r="G3" s="15"/>
      <c r="H3" s="15" t="s">
        <v>88</v>
      </c>
      <c r="I3" s="15"/>
      <c r="J3" s="16"/>
      <c r="K3" s="17" t="str">
        <f>IF(J3="","",VLOOKUP(J3,Streamgage_PORs!$A$1:$F$37,5,FALSE)&amp;"; "&amp;ROUND(VLOOKUP(J3,Streamgage_PORs!$A$1:$F$37,6,FALSE),0)&amp;" years")</f>
        <v/>
      </c>
      <c r="L3" s="15"/>
      <c r="M3" s="14" t="s">
        <v>177</v>
      </c>
      <c r="N3" s="26">
        <v>1</v>
      </c>
      <c r="O3" s="26" t="s">
        <v>192</v>
      </c>
      <c r="P3" s="12">
        <f>FecalColiformMPN!$AS3</f>
        <v>692</v>
      </c>
      <c r="Q3" s="12">
        <f>FecalColiformMPN!$AT3</f>
        <v>23</v>
      </c>
      <c r="R3" s="12">
        <f>FecalColiformMF!$AS3</f>
        <v>331</v>
      </c>
      <c r="S3" s="12">
        <f>FecalColiformMF!$AT3</f>
        <v>14</v>
      </c>
      <c r="T3" s="26">
        <f t="shared" ref="T3:T56" si="0">IF(AND(SUM(S3,Q3)&gt;=15,SUM(P3,R3)&gt;=200),1,IF(AND(SUM(S3,Q3)&gt;=10,SUM(P3,R3)&gt;=100),3,5))</f>
        <v>1</v>
      </c>
      <c r="U3" s="26">
        <f t="shared" ref="U3:U56" si="1">IF(AND($N3&lt;=1.5,T3=1),1,IF(AND($N3&lt;=2,T3=1),2,IF(AND($N3&lt;=1.5,T3=3),3,5)))</f>
        <v>1</v>
      </c>
      <c r="V3" s="26" t="str">
        <f t="shared" ref="V3:V56" si="2">IF(U3=1,"1: good position, good data availability",IF(U3=2,"2: decent position, good data availability",IF(U3=3,"3: good position, decent data availability","(The rest)")))</f>
        <v>1: good position, good data availability</v>
      </c>
      <c r="W3" s="12">
        <f>TotalPhosphorus!$AS3</f>
        <v>1029</v>
      </c>
      <c r="X3" s="12">
        <f>TotalPhosphorus!$AT3</f>
        <v>37</v>
      </c>
      <c r="Y3" s="26">
        <f t="shared" ref="Y3:Y56" si="3">IF(AND(X3&gt;=15,W3&gt;=200),1,IF(AND(X3&gt;=10,W3&gt;=100),3,5))</f>
        <v>1</v>
      </c>
      <c r="Z3" s="26">
        <f t="shared" ref="Z3:Z56" si="4">IF(AND($N3&lt;=1.5,Y3=1),1,IF(AND($N3&lt;=2,Y3=1),2,IF(AND($N3&lt;=1.5,Y3=3),3,5)))</f>
        <v>1</v>
      </c>
      <c r="AA3" s="26" t="str">
        <f t="shared" ref="AA3:AA56" si="5">IF(Z3=1,"1: good position, good data availability",IF(Z3=2,"2: decent position, good data availability",IF(Z3=3,"3: good position, decent data availability","(The rest)")))</f>
        <v>1: good position, good data availability</v>
      </c>
      <c r="AB3" s="12">
        <f>'BOD5'!$AS3</f>
        <v>949</v>
      </c>
      <c r="AC3" s="12">
        <f>'BOD5'!$AT3</f>
        <v>36</v>
      </c>
      <c r="AD3" s="26">
        <f t="shared" ref="AD3:AD56" si="6">IF(AND(AC3&gt;=15,AB3&gt;=200),1,IF(AND(AC3&gt;=10,AB3&gt;=100),3,5))</f>
        <v>1</v>
      </c>
      <c r="AE3" s="26">
        <f t="shared" ref="AE3:AE56" si="7">IF(AND($N3&lt;=1.5,AD3=1),1,IF(AND($N3&lt;=2,AD3=1),2,IF(AND($N3&lt;=1.5,AD3=3),3,5)))</f>
        <v>1</v>
      </c>
      <c r="AF3" s="26" t="str">
        <f t="shared" ref="AF3:AF56" si="8">IF(AE3=1,"1: good position, good data availability",IF(AE3=2,"2: decent position, good data availability",IF(AE3=3,"3: good position, decent data availability","(The rest)")))</f>
        <v>1: good position, good data availability</v>
      </c>
      <c r="AG3" s="12">
        <f>TSS!$AS3</f>
        <v>1029</v>
      </c>
      <c r="AH3" s="12">
        <f>TSS!$AT3</f>
        <v>37</v>
      </c>
      <c r="AI3" s="26">
        <f t="shared" ref="AI3:AI56" si="9">IF(AND(AH3&gt;=15,AG3&gt;=200),1,IF(AND(AH3&gt;=10,AG3&gt;=100),3,5))</f>
        <v>1</v>
      </c>
      <c r="AJ3" s="26">
        <f t="shared" ref="AJ3:AJ56" si="10">IF(AND($N3&lt;=1.5,AI3=1),1,IF(AND($N3&lt;=2,AI3=1),2,IF(AND($N3&lt;=1.5,AI3=3),3,5)))</f>
        <v>1</v>
      </c>
      <c r="AK3" s="26" t="str">
        <f t="shared" ref="AK3:AK56" si="11">IF(AJ3=1,"1: good position, good data availability",IF(AJ3=2,"2: decent position, good data availability",IF(AJ3=3,"3: good position, decent data availability","(The rest)")))</f>
        <v>1: good position, good data availability</v>
      </c>
      <c r="AL3" s="12">
        <f>Nitrate!$AS3</f>
        <v>1020</v>
      </c>
      <c r="AM3" s="12">
        <f>Nitrate!$AT3</f>
        <v>36</v>
      </c>
      <c r="AN3" s="26">
        <f t="shared" ref="AN3:AN56" si="12">IF(AND(AM3&gt;=15,AL3&gt;=200),1,IF(AND(AM3&gt;=10,AL3&gt;=100),3,5))</f>
        <v>1</v>
      </c>
      <c r="AO3" s="26">
        <f t="shared" ref="AO3:AO56" si="13">IF(AND($N3&lt;=1.5,AN3=1),1,IF(AND($N3&lt;=2,AN3=1),2,IF(AND($N3&lt;=1.5,AN3=3),3,5)))</f>
        <v>1</v>
      </c>
      <c r="AP3" s="26" t="str">
        <f t="shared" ref="AP3:AP56" si="14">IF(AO3=1,"1: good position, good data availability",IF(AO3=2,"2: decent position, good data availability",IF(AO3=3,"3: good position, decent data availability","(The rest)")))</f>
        <v>1: good position, good data availability</v>
      </c>
      <c r="AQ3" s="12">
        <f>Nitrite!$AS3</f>
        <v>1020</v>
      </c>
      <c r="AR3" s="12">
        <f>Nitrite!$AT3</f>
        <v>36</v>
      </c>
      <c r="AS3" s="26">
        <f t="shared" ref="AS3:AS56" si="15">IF(AND(AR3&gt;=15,AQ3&gt;=200),1,IF(AND(AR3&gt;=10,AQ3&gt;=100),3,5))</f>
        <v>1</v>
      </c>
      <c r="AT3" s="26">
        <f t="shared" ref="AT3:AT56" si="16">IF(AND($N3&lt;=1.5,AS3=1),1,IF(AND($N3&lt;=2,AS3=1),2,IF(AND($N3&lt;=1.5,AS3=3),3,5)))</f>
        <v>1</v>
      </c>
      <c r="AU3" s="26" t="str">
        <f t="shared" ref="AU3:AU56" si="17">IF(AT3=1,"1: good position, good data availability",IF(AT3=2,"2: decent position, good data availability",IF(AT3=3,"3: good position, decent data availability","(The rest)")))</f>
        <v>1: good position, good data availability</v>
      </c>
      <c r="AV3" s="12">
        <f>TKN!$AS3</f>
        <v>1020</v>
      </c>
      <c r="AW3" s="12">
        <f>TKN!$AT3</f>
        <v>36</v>
      </c>
      <c r="AX3" s="26">
        <f t="shared" ref="AX3:AX56" si="18">IF(AND(AW3&gt;=15,AV3&gt;=200),1,IF(AND(AW3&gt;=10,AV3&gt;=100),3,5))</f>
        <v>1</v>
      </c>
      <c r="AY3" s="26">
        <f t="shared" ref="AY3:AY56" si="19">IF(AND($N3&lt;=1.5,AX3=1),1,IF(AND($N3&lt;=2,AX3=1),2,IF(AND($N3&lt;=1.5,AX3=3),3,5)))</f>
        <v>1</v>
      </c>
      <c r="AZ3" s="26" t="str">
        <f t="shared" ref="AZ3:AZ56" si="20">IF(AY3=1,"1: good position, good data availability",IF(AY3=2,"2: decent position, good data availability",IF(AY3=3,"3: good position, decent data availability","(The rest)")))</f>
        <v>1: good position, good data availability</v>
      </c>
      <c r="BA3" s="12">
        <f>AmmoniaNitrogen!$AS3</f>
        <v>1025</v>
      </c>
      <c r="BB3" s="12">
        <f>AmmoniaNitrogen!$AT3</f>
        <v>37</v>
      </c>
      <c r="BC3" s="26">
        <f t="shared" ref="BC3:BC56" si="21">IF(AND(BB3&gt;=15,BA3&gt;=200),1,IF(AND(BB3&gt;=10,BA3&gt;=100),3,5))</f>
        <v>1</v>
      </c>
      <c r="BD3" s="26">
        <f t="shared" ref="BD3:BD56" si="22">IF(AND($N3&lt;=1.5,BC3=1),1,IF(AND($N3&lt;=2,BC3=1),2,IF(AND($N3&lt;=1.5,BC3=3),3,5)))</f>
        <v>1</v>
      </c>
      <c r="BE3" s="26" t="str">
        <f t="shared" ref="BE3:BE56" si="23">IF(BD3=1,"1: good position, good data availability",IF(BD3=2,"2: decent position, good data availability",IF(BD3=3,"3: good position, decent data availability","(The rest)")))</f>
        <v>1: good position, good data availability</v>
      </c>
      <c r="BF3" s="12">
        <f>Temp!$AS3</f>
        <v>1019</v>
      </c>
      <c r="BG3" s="12">
        <f>Temp!$AT3</f>
        <v>36</v>
      </c>
      <c r="BH3" s="26">
        <f t="shared" ref="BH3:BH56" si="24">IF(AND(BG3&gt;=15,BF3&gt;=200),1,IF(AND(BG3&gt;=10,BF3&gt;=100),3,5))</f>
        <v>1</v>
      </c>
      <c r="BI3" s="26">
        <f t="shared" ref="BI3:BI56" si="25">IF(AND($N3&lt;=1.5,BH3=1),1,IF(AND($N3&lt;=2,BH3=1),2,IF(AND($N3&lt;=1.5,BH3=3),3,5)))</f>
        <v>1</v>
      </c>
      <c r="BJ3" s="26" t="str">
        <f t="shared" ref="BJ3:BJ56" si="26">IF(BI3=1,"1: good position, good data availability",IF(BI3=2,"2: decent position, good data availability",IF(BI3=3,"3: good position, decent data availability","(The rest)")))</f>
        <v>1: good position, good data availability</v>
      </c>
      <c r="BK3" s="12">
        <f>DO!$AS3</f>
        <v>1019</v>
      </c>
      <c r="BL3" s="12">
        <f>DO!$AT3</f>
        <v>36</v>
      </c>
      <c r="BM3" s="26">
        <f t="shared" ref="BM3:BM56" si="27">IF(AND(BL3&gt;=15,BK3&gt;=200),1,IF(AND(BL3&gt;=10,BK3&gt;=100),3,5))</f>
        <v>1</v>
      </c>
      <c r="BN3" s="26">
        <f t="shared" ref="BN3:BN56" si="28">IF(AND($N3&lt;=1.5,BM3=1),1,IF(AND($N3&lt;=2,BM3=1),2,IF(AND($N3&lt;=1.5,BM3=3),3,5)))</f>
        <v>1</v>
      </c>
      <c r="BO3" s="26" t="str">
        <f t="shared" ref="BO3:BO56" si="29">IF(BN3=1,"1: good position, good data availability",IF(BN3=2,"2: decent position, good data availability",IF(BN3=3,"3: good position, decent data availability","(The rest)")))</f>
        <v>1: good position, good data availability</v>
      </c>
      <c r="BP3" s="12">
        <v>1</v>
      </c>
      <c r="BQ3" s="26" t="s">
        <v>207</v>
      </c>
      <c r="BS3" s="50" t="s">
        <v>98</v>
      </c>
    </row>
    <row r="4" spans="1:71" ht="45" x14ac:dyDescent="0.25">
      <c r="A4" s="12" t="str">
        <f>FecalColiformMPN!A4</f>
        <v>Milwaukee R.</v>
      </c>
      <c r="B4" s="12" t="str">
        <f>FecalColiformMPN!B4</f>
        <v>RI-03</v>
      </c>
      <c r="C4" s="13" t="s">
        <v>88</v>
      </c>
      <c r="D4" s="13">
        <v>3</v>
      </c>
      <c r="E4" s="13" t="s">
        <v>88</v>
      </c>
      <c r="F4" s="13"/>
      <c r="G4" s="15"/>
      <c r="H4" s="15" t="s">
        <v>88</v>
      </c>
      <c r="I4" s="15"/>
      <c r="J4" s="16"/>
      <c r="K4" s="17" t="str">
        <f>IF(J4="","",VLOOKUP(J4,Streamgage_PORs!$A$1:$F$37,5,FALSE)&amp;"; "&amp;ROUND(VLOOKUP(J4,Streamgage_PORs!$A$1:$F$37,6,FALSE),0)&amp;" years")</f>
        <v/>
      </c>
      <c r="L4" s="15"/>
      <c r="M4" s="14" t="s">
        <v>177</v>
      </c>
      <c r="N4" s="26">
        <v>2</v>
      </c>
      <c r="O4" s="26" t="s">
        <v>193</v>
      </c>
      <c r="P4" s="12">
        <f>FecalColiformMPN!$AS4</f>
        <v>692</v>
      </c>
      <c r="Q4" s="12">
        <f>FecalColiformMPN!$AT4</f>
        <v>23</v>
      </c>
      <c r="R4" s="12">
        <f>FecalColiformMF!$AS4</f>
        <v>331</v>
      </c>
      <c r="S4" s="12">
        <f>FecalColiformMF!$AT4</f>
        <v>14</v>
      </c>
      <c r="T4" s="26">
        <f t="shared" si="0"/>
        <v>1</v>
      </c>
      <c r="U4" s="26">
        <f t="shared" si="1"/>
        <v>2</v>
      </c>
      <c r="V4" s="26" t="str">
        <f t="shared" si="2"/>
        <v>2: decent position, good data availability</v>
      </c>
      <c r="W4" s="12">
        <f>TotalPhosphorus!$AS4</f>
        <v>1029</v>
      </c>
      <c r="X4" s="12">
        <f>TotalPhosphorus!$AT4</f>
        <v>37</v>
      </c>
      <c r="Y4" s="26">
        <f t="shared" si="3"/>
        <v>1</v>
      </c>
      <c r="Z4" s="26">
        <f t="shared" si="4"/>
        <v>2</v>
      </c>
      <c r="AA4" s="26" t="str">
        <f t="shared" si="5"/>
        <v>2: decent position, good data availability</v>
      </c>
      <c r="AB4" s="12">
        <f>'BOD5'!$AS4</f>
        <v>949</v>
      </c>
      <c r="AC4" s="12">
        <f>'BOD5'!$AT4</f>
        <v>36</v>
      </c>
      <c r="AD4" s="26">
        <f t="shared" si="6"/>
        <v>1</v>
      </c>
      <c r="AE4" s="26">
        <f t="shared" si="7"/>
        <v>2</v>
      </c>
      <c r="AF4" s="26" t="str">
        <f t="shared" si="8"/>
        <v>2: decent position, good data availability</v>
      </c>
      <c r="AG4" s="12">
        <f>TSS!$AS4</f>
        <v>1029</v>
      </c>
      <c r="AH4" s="12">
        <f>TSS!$AT4</f>
        <v>37</v>
      </c>
      <c r="AI4" s="26">
        <f t="shared" si="9"/>
        <v>1</v>
      </c>
      <c r="AJ4" s="26">
        <f t="shared" si="10"/>
        <v>2</v>
      </c>
      <c r="AK4" s="26" t="str">
        <f t="shared" si="11"/>
        <v>2: decent position, good data availability</v>
      </c>
      <c r="AL4" s="12">
        <f>Nitrate!$AS4</f>
        <v>1020</v>
      </c>
      <c r="AM4" s="12">
        <f>Nitrate!$AT4</f>
        <v>36</v>
      </c>
      <c r="AN4" s="26">
        <f t="shared" si="12"/>
        <v>1</v>
      </c>
      <c r="AO4" s="26">
        <f t="shared" si="13"/>
        <v>2</v>
      </c>
      <c r="AP4" s="26" t="str">
        <f t="shared" si="14"/>
        <v>2: decent position, good data availability</v>
      </c>
      <c r="AQ4" s="12">
        <f>Nitrite!$AS4</f>
        <v>1020</v>
      </c>
      <c r="AR4" s="12">
        <f>Nitrite!$AT4</f>
        <v>36</v>
      </c>
      <c r="AS4" s="26">
        <f t="shared" si="15"/>
        <v>1</v>
      </c>
      <c r="AT4" s="26">
        <f t="shared" si="16"/>
        <v>2</v>
      </c>
      <c r="AU4" s="26" t="str">
        <f t="shared" si="17"/>
        <v>2: decent position, good data availability</v>
      </c>
      <c r="AV4" s="12">
        <f>TKN!$AS4</f>
        <v>1020</v>
      </c>
      <c r="AW4" s="12">
        <f>TKN!$AT4</f>
        <v>36</v>
      </c>
      <c r="AX4" s="26">
        <f t="shared" si="18"/>
        <v>1</v>
      </c>
      <c r="AY4" s="26">
        <f t="shared" si="19"/>
        <v>2</v>
      </c>
      <c r="AZ4" s="26" t="str">
        <f t="shared" si="20"/>
        <v>2: decent position, good data availability</v>
      </c>
      <c r="BA4" s="12">
        <f>AmmoniaNitrogen!$AS4</f>
        <v>1025</v>
      </c>
      <c r="BB4" s="12">
        <f>AmmoniaNitrogen!$AT4</f>
        <v>37</v>
      </c>
      <c r="BC4" s="26">
        <f t="shared" si="21"/>
        <v>1</v>
      </c>
      <c r="BD4" s="26">
        <f t="shared" si="22"/>
        <v>2</v>
      </c>
      <c r="BE4" s="26" t="str">
        <f t="shared" si="23"/>
        <v>2: decent position, good data availability</v>
      </c>
      <c r="BF4" s="12">
        <f>Temp!$AS4</f>
        <v>1019</v>
      </c>
      <c r="BG4" s="12">
        <f>Temp!$AT4</f>
        <v>36</v>
      </c>
      <c r="BH4" s="26">
        <f t="shared" si="24"/>
        <v>1</v>
      </c>
      <c r="BI4" s="26">
        <f t="shared" si="25"/>
        <v>2</v>
      </c>
      <c r="BJ4" s="26" t="str">
        <f t="shared" si="26"/>
        <v>2: decent position, good data availability</v>
      </c>
      <c r="BK4" s="12">
        <f>DO!$AS4</f>
        <v>1019</v>
      </c>
      <c r="BL4" s="12">
        <f>DO!$AT4</f>
        <v>36</v>
      </c>
      <c r="BM4" s="26">
        <f t="shared" si="27"/>
        <v>1</v>
      </c>
      <c r="BN4" s="26">
        <f t="shared" si="28"/>
        <v>2</v>
      </c>
      <c r="BO4" s="26" t="str">
        <f t="shared" si="29"/>
        <v>2: decent position, good data availability</v>
      </c>
      <c r="BP4" s="12">
        <v>5</v>
      </c>
      <c r="BQ4" s="26" t="s">
        <v>207</v>
      </c>
      <c r="BS4" s="50" t="s">
        <v>98</v>
      </c>
    </row>
    <row r="5" spans="1:71" ht="45" x14ac:dyDescent="0.25">
      <c r="A5" s="12" t="str">
        <f>FecalColiformMPN!A5</f>
        <v>Milwaukee R.</v>
      </c>
      <c r="B5" s="12" t="str">
        <f>FecalColiformMPN!B5</f>
        <v>RI-04</v>
      </c>
      <c r="C5" s="13" t="s">
        <v>88</v>
      </c>
      <c r="D5" s="13">
        <v>4</v>
      </c>
      <c r="E5" s="13" t="s">
        <v>87</v>
      </c>
      <c r="F5" s="13">
        <v>0.7</v>
      </c>
      <c r="G5" s="15" t="s">
        <v>96</v>
      </c>
      <c r="H5" s="15" t="s">
        <v>87</v>
      </c>
      <c r="I5" s="13">
        <v>0.7</v>
      </c>
      <c r="J5" s="18" t="s">
        <v>99</v>
      </c>
      <c r="K5" s="17" t="str">
        <f>IF(J5="","",VLOOKUP(J5,Streamgage_PORs!$A$1:$F$37,5,FALSE)&amp;"; "&amp;ROUND(VLOOKUP(J5,Streamgage_PORs!$A$1:$F$37,6,FALSE),0)&amp;" years")</f>
        <v>1914-2017; 103 years</v>
      </c>
      <c r="L5" s="15" t="s">
        <v>111</v>
      </c>
      <c r="M5" s="14" t="s">
        <v>177</v>
      </c>
      <c r="N5" s="26">
        <v>1</v>
      </c>
      <c r="O5" s="26" t="s">
        <v>191</v>
      </c>
      <c r="P5" s="12">
        <f>FecalColiformMPN!$AS5</f>
        <v>687</v>
      </c>
      <c r="Q5" s="12">
        <f>FecalColiformMPN!$AT5</f>
        <v>23</v>
      </c>
      <c r="R5" s="12">
        <f>FecalColiformMF!$AS5</f>
        <v>331</v>
      </c>
      <c r="S5" s="12">
        <f>FecalColiformMF!$AT5</f>
        <v>14</v>
      </c>
      <c r="T5" s="26">
        <f t="shared" si="0"/>
        <v>1</v>
      </c>
      <c r="U5" s="26">
        <f t="shared" si="1"/>
        <v>1</v>
      </c>
      <c r="V5" s="26" t="str">
        <f t="shared" si="2"/>
        <v>1: good position, good data availability</v>
      </c>
      <c r="W5" s="12">
        <f>TotalPhosphorus!$AS5</f>
        <v>1025</v>
      </c>
      <c r="X5" s="12">
        <f>TotalPhosphorus!$AT5</f>
        <v>37</v>
      </c>
      <c r="Y5" s="26">
        <f t="shared" si="3"/>
        <v>1</v>
      </c>
      <c r="Z5" s="26">
        <f t="shared" si="4"/>
        <v>1</v>
      </c>
      <c r="AA5" s="26" t="str">
        <f t="shared" si="5"/>
        <v>1: good position, good data availability</v>
      </c>
      <c r="AB5" s="12">
        <f>'BOD5'!$AS5</f>
        <v>1024</v>
      </c>
      <c r="AC5" s="12">
        <f>'BOD5'!$AT5</f>
        <v>37</v>
      </c>
      <c r="AD5" s="26">
        <f t="shared" si="6"/>
        <v>1</v>
      </c>
      <c r="AE5" s="26">
        <f t="shared" si="7"/>
        <v>1</v>
      </c>
      <c r="AF5" s="26" t="str">
        <f t="shared" si="8"/>
        <v>1: good position, good data availability</v>
      </c>
      <c r="AG5" s="12">
        <f>TSS!$AS5</f>
        <v>1025</v>
      </c>
      <c r="AH5" s="12">
        <f>TSS!$AT5</f>
        <v>37</v>
      </c>
      <c r="AI5" s="26">
        <f t="shared" si="9"/>
        <v>1</v>
      </c>
      <c r="AJ5" s="26">
        <f t="shared" si="10"/>
        <v>1</v>
      </c>
      <c r="AK5" s="26" t="str">
        <f t="shared" si="11"/>
        <v>1: good position, good data availability</v>
      </c>
      <c r="AL5" s="12">
        <f>Nitrate!$AS5</f>
        <v>1020</v>
      </c>
      <c r="AM5" s="12">
        <f>Nitrate!$AT5</f>
        <v>36</v>
      </c>
      <c r="AN5" s="26">
        <f t="shared" si="12"/>
        <v>1</v>
      </c>
      <c r="AO5" s="26">
        <f t="shared" si="13"/>
        <v>1</v>
      </c>
      <c r="AP5" s="26" t="str">
        <f t="shared" si="14"/>
        <v>1: good position, good data availability</v>
      </c>
      <c r="AQ5" s="12">
        <f>Nitrite!$AS5</f>
        <v>1020</v>
      </c>
      <c r="AR5" s="12">
        <f>Nitrite!$AT5</f>
        <v>36</v>
      </c>
      <c r="AS5" s="26">
        <f t="shared" si="15"/>
        <v>1</v>
      </c>
      <c r="AT5" s="26">
        <f t="shared" si="16"/>
        <v>1</v>
      </c>
      <c r="AU5" s="26" t="str">
        <f t="shared" si="17"/>
        <v>1: good position, good data availability</v>
      </c>
      <c r="AV5" s="12">
        <f>TKN!$AS5</f>
        <v>1020</v>
      </c>
      <c r="AW5" s="12">
        <f>TKN!$AT5</f>
        <v>36</v>
      </c>
      <c r="AX5" s="26">
        <f t="shared" si="18"/>
        <v>1</v>
      </c>
      <c r="AY5" s="26">
        <f t="shared" si="19"/>
        <v>1</v>
      </c>
      <c r="AZ5" s="26" t="str">
        <f t="shared" si="20"/>
        <v>1: good position, good data availability</v>
      </c>
      <c r="BA5" s="12">
        <f>AmmoniaNitrogen!$AS5</f>
        <v>1024</v>
      </c>
      <c r="BB5" s="12">
        <f>AmmoniaNitrogen!$AT5</f>
        <v>37</v>
      </c>
      <c r="BC5" s="26">
        <f t="shared" si="21"/>
        <v>1</v>
      </c>
      <c r="BD5" s="26">
        <f t="shared" si="22"/>
        <v>1</v>
      </c>
      <c r="BE5" s="26" t="str">
        <f t="shared" si="23"/>
        <v>1: good position, good data availability</v>
      </c>
      <c r="BF5" s="12">
        <f>Temp!$AS5</f>
        <v>1019</v>
      </c>
      <c r="BG5" s="12">
        <f>Temp!$AT5</f>
        <v>36</v>
      </c>
      <c r="BH5" s="26">
        <f t="shared" si="24"/>
        <v>1</v>
      </c>
      <c r="BI5" s="26">
        <f t="shared" si="25"/>
        <v>1</v>
      </c>
      <c r="BJ5" s="26" t="str">
        <f t="shared" si="26"/>
        <v>1: good position, good data availability</v>
      </c>
      <c r="BK5" s="12">
        <f>DO!$AS5</f>
        <v>1019</v>
      </c>
      <c r="BL5" s="12">
        <f>DO!$AT5</f>
        <v>36</v>
      </c>
      <c r="BM5" s="26">
        <f t="shared" si="27"/>
        <v>1</v>
      </c>
      <c r="BN5" s="26">
        <f t="shared" si="28"/>
        <v>1</v>
      </c>
      <c r="BO5" s="26" t="str">
        <f t="shared" si="29"/>
        <v>1: good position, good data availability</v>
      </c>
      <c r="BP5" s="12">
        <v>1</v>
      </c>
      <c r="BQ5" s="26" t="s">
        <v>207</v>
      </c>
      <c r="BS5" s="18" t="s">
        <v>99</v>
      </c>
    </row>
    <row r="6" spans="1:71" ht="45" x14ac:dyDescent="0.25">
      <c r="A6" s="12" t="str">
        <f>FecalColiformMPN!A6</f>
        <v>Milwaukee R.</v>
      </c>
      <c r="B6" s="12" t="str">
        <f>FecalColiformMPN!B6</f>
        <v>RI-05</v>
      </c>
      <c r="C6" s="19" t="s">
        <v>87</v>
      </c>
      <c r="D6" s="13">
        <v>5</v>
      </c>
      <c r="E6" s="13" t="s">
        <v>88</v>
      </c>
      <c r="F6" s="13"/>
      <c r="G6" s="15"/>
      <c r="H6" s="15" t="s">
        <v>87</v>
      </c>
      <c r="I6" s="15">
        <v>0.2</v>
      </c>
      <c r="J6" s="16" t="s">
        <v>101</v>
      </c>
      <c r="K6" s="17" t="str">
        <f>IF(J6="","",VLOOKUP(J6,Streamgage_PORs!$A$1:$F$37,5,FALSE)&amp;"; "&amp;ROUND(VLOOKUP(J6,Streamgage_PORs!$A$1:$F$37,6,FALSE),0)&amp;" years")</f>
        <v>1979-1984; 5 years</v>
      </c>
      <c r="L6" s="15" t="s">
        <v>110</v>
      </c>
      <c r="M6" s="14" t="s">
        <v>177</v>
      </c>
      <c r="N6" s="26">
        <v>5</v>
      </c>
      <c r="O6" s="26"/>
      <c r="P6" s="12">
        <f>FecalColiformMPN!$AS6</f>
        <v>786</v>
      </c>
      <c r="Q6" s="12">
        <f>FecalColiformMPN!$AT6</f>
        <v>25</v>
      </c>
      <c r="R6" s="12">
        <f>FecalColiformMF!$AS6</f>
        <v>331</v>
      </c>
      <c r="S6" s="12">
        <f>FecalColiformMF!$AT6</f>
        <v>14</v>
      </c>
      <c r="T6" s="26">
        <f t="shared" si="0"/>
        <v>1</v>
      </c>
      <c r="U6" s="26">
        <f t="shared" si="1"/>
        <v>5</v>
      </c>
      <c r="V6" s="26" t="str">
        <f t="shared" si="2"/>
        <v>(The rest)</v>
      </c>
      <c r="W6" s="12">
        <f>TotalPhosphorus!$AS6</f>
        <v>1123</v>
      </c>
      <c r="X6" s="12">
        <f>TotalPhosphorus!$AT6</f>
        <v>39</v>
      </c>
      <c r="Y6" s="26">
        <f t="shared" si="3"/>
        <v>1</v>
      </c>
      <c r="Z6" s="26">
        <f t="shared" si="4"/>
        <v>5</v>
      </c>
      <c r="AA6" s="26" t="str">
        <f t="shared" si="5"/>
        <v>(The rest)</v>
      </c>
      <c r="AB6" s="12">
        <f>'BOD5'!$AS6</f>
        <v>1011</v>
      </c>
      <c r="AC6" s="12">
        <f>'BOD5'!$AT6</f>
        <v>36</v>
      </c>
      <c r="AD6" s="26">
        <f t="shared" si="6"/>
        <v>1</v>
      </c>
      <c r="AE6" s="26">
        <f t="shared" si="7"/>
        <v>5</v>
      </c>
      <c r="AF6" s="26" t="str">
        <f t="shared" si="8"/>
        <v>(The rest)</v>
      </c>
      <c r="AG6" s="12">
        <f>TSS!$AS6</f>
        <v>1123</v>
      </c>
      <c r="AH6" s="12">
        <f>TSS!$AT6</f>
        <v>39</v>
      </c>
      <c r="AI6" s="26">
        <f t="shared" si="9"/>
        <v>1</v>
      </c>
      <c r="AJ6" s="26">
        <f t="shared" si="10"/>
        <v>5</v>
      </c>
      <c r="AK6" s="26" t="str">
        <f t="shared" si="11"/>
        <v>(The rest)</v>
      </c>
      <c r="AL6" s="12">
        <f>Nitrate!$AS6</f>
        <v>1118</v>
      </c>
      <c r="AM6" s="12">
        <f>Nitrate!$AT6</f>
        <v>38</v>
      </c>
      <c r="AN6" s="26">
        <f t="shared" si="12"/>
        <v>1</v>
      </c>
      <c r="AO6" s="26">
        <f t="shared" si="13"/>
        <v>5</v>
      </c>
      <c r="AP6" s="26" t="str">
        <f t="shared" si="14"/>
        <v>(The rest)</v>
      </c>
      <c r="AQ6" s="12">
        <f>Nitrite!$AS6</f>
        <v>1118</v>
      </c>
      <c r="AR6" s="12">
        <f>Nitrite!$AT6</f>
        <v>38</v>
      </c>
      <c r="AS6" s="26">
        <f t="shared" si="15"/>
        <v>1</v>
      </c>
      <c r="AT6" s="26">
        <f t="shared" si="16"/>
        <v>5</v>
      </c>
      <c r="AU6" s="26" t="str">
        <f t="shared" si="17"/>
        <v>(The rest)</v>
      </c>
      <c r="AV6" s="12">
        <f>TKN!$AS6</f>
        <v>1118</v>
      </c>
      <c r="AW6" s="12">
        <f>TKN!$AT6</f>
        <v>38</v>
      </c>
      <c r="AX6" s="26">
        <f t="shared" si="18"/>
        <v>1</v>
      </c>
      <c r="AY6" s="26">
        <f t="shared" si="19"/>
        <v>5</v>
      </c>
      <c r="AZ6" s="26" t="str">
        <f t="shared" si="20"/>
        <v>(The rest)</v>
      </c>
      <c r="BA6" s="12">
        <f>AmmoniaNitrogen!$AS6</f>
        <v>1119</v>
      </c>
      <c r="BB6" s="12">
        <f>AmmoniaNitrogen!$AT6</f>
        <v>39</v>
      </c>
      <c r="BC6" s="26">
        <f t="shared" si="21"/>
        <v>1</v>
      </c>
      <c r="BD6" s="26">
        <f t="shared" si="22"/>
        <v>5</v>
      </c>
      <c r="BE6" s="26" t="str">
        <f t="shared" si="23"/>
        <v>(The rest)</v>
      </c>
      <c r="BF6" s="12">
        <f>Temp!$AS6</f>
        <v>1120</v>
      </c>
      <c r="BG6" s="12">
        <f>Temp!$AT6</f>
        <v>39</v>
      </c>
      <c r="BH6" s="26">
        <f t="shared" si="24"/>
        <v>1</v>
      </c>
      <c r="BI6" s="26">
        <f t="shared" si="25"/>
        <v>5</v>
      </c>
      <c r="BJ6" s="26" t="str">
        <f t="shared" si="26"/>
        <v>(The rest)</v>
      </c>
      <c r="BK6" s="12">
        <f>DO!$AS6</f>
        <v>1120</v>
      </c>
      <c r="BL6" s="12">
        <f>DO!$AT6</f>
        <v>39</v>
      </c>
      <c r="BM6" s="26">
        <f t="shared" si="27"/>
        <v>1</v>
      </c>
      <c r="BN6" s="26">
        <f t="shared" si="28"/>
        <v>5</v>
      </c>
      <c r="BO6" s="26" t="str">
        <f t="shared" si="29"/>
        <v>(The rest)</v>
      </c>
      <c r="BP6" s="38">
        <v>5</v>
      </c>
      <c r="BQ6" s="26" t="s">
        <v>207</v>
      </c>
      <c r="BS6" s="18" t="s">
        <v>225</v>
      </c>
    </row>
    <row r="7" spans="1:71" ht="45" x14ac:dyDescent="0.25">
      <c r="A7" s="12" t="str">
        <f>FecalColiformMPN!A7</f>
        <v>Milwaukee R.</v>
      </c>
      <c r="B7" s="12" t="str">
        <f>FecalColiformMPN!B7</f>
        <v>RI-06</v>
      </c>
      <c r="C7" s="19" t="s">
        <v>87</v>
      </c>
      <c r="D7" s="13">
        <v>6</v>
      </c>
      <c r="E7" s="13" t="s">
        <v>88</v>
      </c>
      <c r="F7" s="13"/>
      <c r="G7" s="15"/>
      <c r="H7" s="15" t="s">
        <v>88</v>
      </c>
      <c r="I7" s="15"/>
      <c r="J7" s="16"/>
      <c r="K7" s="17" t="str">
        <f>IF(J7="","",VLOOKUP(J7,Streamgage_PORs!$A$1:$F$37,5,FALSE)&amp;"; "&amp;ROUND(VLOOKUP(J7,Streamgage_PORs!$A$1:$F$37,6,FALSE),0)&amp;" years")</f>
        <v/>
      </c>
      <c r="L7" s="15"/>
      <c r="M7" s="14" t="s">
        <v>177</v>
      </c>
      <c r="N7" s="26">
        <v>5</v>
      </c>
      <c r="O7" s="26"/>
      <c r="P7" s="12">
        <f>FecalColiformMPN!$AS7</f>
        <v>736</v>
      </c>
      <c r="Q7" s="12">
        <f>FecalColiformMPN!$AT7</f>
        <v>23</v>
      </c>
      <c r="R7" s="12">
        <f>FecalColiformMF!$AS7</f>
        <v>331</v>
      </c>
      <c r="S7" s="12">
        <f>FecalColiformMF!$AT7</f>
        <v>14</v>
      </c>
      <c r="T7" s="26">
        <f t="shared" si="0"/>
        <v>1</v>
      </c>
      <c r="U7" s="26">
        <f t="shared" si="1"/>
        <v>5</v>
      </c>
      <c r="V7" s="26" t="str">
        <f t="shared" si="2"/>
        <v>(The rest)</v>
      </c>
      <c r="W7" s="12">
        <f>TotalPhosphorus!$AS7</f>
        <v>1073</v>
      </c>
      <c r="X7" s="12">
        <f>TotalPhosphorus!$AT7</f>
        <v>37</v>
      </c>
      <c r="Y7" s="26">
        <f t="shared" si="3"/>
        <v>1</v>
      </c>
      <c r="Z7" s="26">
        <f t="shared" si="4"/>
        <v>5</v>
      </c>
      <c r="AA7" s="26" t="str">
        <f t="shared" si="5"/>
        <v>(The rest)</v>
      </c>
      <c r="AB7" s="12">
        <f>'BOD5'!$AS7</f>
        <v>968</v>
      </c>
      <c r="AC7" s="12">
        <f>'BOD5'!$AT7</f>
        <v>35</v>
      </c>
      <c r="AD7" s="26">
        <f t="shared" si="6"/>
        <v>1</v>
      </c>
      <c r="AE7" s="26">
        <f t="shared" si="7"/>
        <v>5</v>
      </c>
      <c r="AF7" s="26" t="str">
        <f t="shared" si="8"/>
        <v>(The rest)</v>
      </c>
      <c r="AG7" s="12">
        <f>TSS!$AS7</f>
        <v>1021</v>
      </c>
      <c r="AH7" s="12">
        <f>TSS!$AT7</f>
        <v>36</v>
      </c>
      <c r="AI7" s="26">
        <f t="shared" si="9"/>
        <v>1</v>
      </c>
      <c r="AJ7" s="26">
        <f t="shared" si="10"/>
        <v>5</v>
      </c>
      <c r="AK7" s="26" t="str">
        <f t="shared" si="11"/>
        <v>(The rest)</v>
      </c>
      <c r="AL7" s="12">
        <f>Nitrate!$AS7</f>
        <v>1022</v>
      </c>
      <c r="AM7" s="12">
        <f>Nitrate!$AT7</f>
        <v>36</v>
      </c>
      <c r="AN7" s="26">
        <f t="shared" si="12"/>
        <v>1</v>
      </c>
      <c r="AO7" s="26">
        <f t="shared" si="13"/>
        <v>5</v>
      </c>
      <c r="AP7" s="26" t="str">
        <f t="shared" si="14"/>
        <v>(The rest)</v>
      </c>
      <c r="AQ7" s="12">
        <f>Nitrite!$AS7</f>
        <v>1022</v>
      </c>
      <c r="AR7" s="12">
        <f>Nitrite!$AT7</f>
        <v>36</v>
      </c>
      <c r="AS7" s="26">
        <f t="shared" si="15"/>
        <v>1</v>
      </c>
      <c r="AT7" s="26">
        <f t="shared" si="16"/>
        <v>5</v>
      </c>
      <c r="AU7" s="26" t="str">
        <f t="shared" si="17"/>
        <v>(The rest)</v>
      </c>
      <c r="AV7" s="12">
        <f>TKN!$AS7</f>
        <v>1049</v>
      </c>
      <c r="AW7" s="12">
        <f>TKN!$AT7</f>
        <v>37</v>
      </c>
      <c r="AX7" s="26">
        <f t="shared" si="18"/>
        <v>1</v>
      </c>
      <c r="AY7" s="26">
        <f t="shared" si="19"/>
        <v>5</v>
      </c>
      <c r="AZ7" s="26" t="str">
        <f t="shared" si="20"/>
        <v>(The rest)</v>
      </c>
      <c r="BA7" s="12">
        <f>AmmoniaNitrogen!$AS7</f>
        <v>1073</v>
      </c>
      <c r="BB7" s="12">
        <f>AmmoniaNitrogen!$AT7</f>
        <v>37</v>
      </c>
      <c r="BC7" s="26">
        <f t="shared" si="21"/>
        <v>1</v>
      </c>
      <c r="BD7" s="26">
        <f t="shared" si="22"/>
        <v>5</v>
      </c>
      <c r="BE7" s="26" t="str">
        <f t="shared" si="23"/>
        <v>(The rest)</v>
      </c>
      <c r="BF7" s="12">
        <f>Temp!$AS7</f>
        <v>1077</v>
      </c>
      <c r="BG7" s="12">
        <f>Temp!$AT7</f>
        <v>38</v>
      </c>
      <c r="BH7" s="26">
        <f t="shared" si="24"/>
        <v>1</v>
      </c>
      <c r="BI7" s="26">
        <f t="shared" si="25"/>
        <v>5</v>
      </c>
      <c r="BJ7" s="26" t="str">
        <f t="shared" si="26"/>
        <v>(The rest)</v>
      </c>
      <c r="BK7" s="12">
        <f>DO!$AS7</f>
        <v>1077</v>
      </c>
      <c r="BL7" s="12">
        <f>DO!$AT7</f>
        <v>38</v>
      </c>
      <c r="BM7" s="26">
        <f t="shared" si="27"/>
        <v>1</v>
      </c>
      <c r="BN7" s="26">
        <f t="shared" si="28"/>
        <v>5</v>
      </c>
      <c r="BO7" s="26" t="str">
        <f t="shared" si="29"/>
        <v>(The rest)</v>
      </c>
      <c r="BP7" s="38">
        <v>5</v>
      </c>
      <c r="BQ7" s="26" t="s">
        <v>207</v>
      </c>
      <c r="BS7" s="18" t="s">
        <v>226</v>
      </c>
    </row>
    <row r="8" spans="1:71" ht="45" x14ac:dyDescent="0.25">
      <c r="A8" s="12" t="str">
        <f>FecalColiformMPN!A8</f>
        <v>Milwaukee R.</v>
      </c>
      <c r="B8" s="12" t="str">
        <f>FecalColiformMPN!B8</f>
        <v>RI-07</v>
      </c>
      <c r="C8" s="19" t="s">
        <v>87</v>
      </c>
      <c r="D8" s="13">
        <v>7</v>
      </c>
      <c r="E8" s="13" t="s">
        <v>88</v>
      </c>
      <c r="F8" s="13"/>
      <c r="G8" s="15"/>
      <c r="H8" s="15" t="s">
        <v>88</v>
      </c>
      <c r="I8" s="15"/>
      <c r="J8" s="16"/>
      <c r="K8" s="17" t="str">
        <f>IF(J8="","",VLOOKUP(J8,Streamgage_PORs!$A$1:$F$37,5,FALSE)&amp;"; "&amp;ROUND(VLOOKUP(J8,Streamgage_PORs!$A$1:$F$37,6,FALSE),0)&amp;" years")</f>
        <v/>
      </c>
      <c r="L8" s="15"/>
      <c r="M8" s="14" t="s">
        <v>177</v>
      </c>
      <c r="N8" s="26">
        <v>5</v>
      </c>
      <c r="O8" s="26"/>
      <c r="P8" s="12">
        <f>FecalColiformMPN!$AS8</f>
        <v>736</v>
      </c>
      <c r="Q8" s="12">
        <f>FecalColiformMPN!$AT8</f>
        <v>23</v>
      </c>
      <c r="R8" s="12">
        <f>FecalColiformMF!$AS8</f>
        <v>331</v>
      </c>
      <c r="S8" s="12">
        <f>FecalColiformMF!$AT8</f>
        <v>14</v>
      </c>
      <c r="T8" s="26">
        <f t="shared" si="0"/>
        <v>1</v>
      </c>
      <c r="U8" s="26">
        <f t="shared" si="1"/>
        <v>5</v>
      </c>
      <c r="V8" s="26" t="str">
        <f t="shared" si="2"/>
        <v>(The rest)</v>
      </c>
      <c r="W8" s="12">
        <f>TotalPhosphorus!$AS8</f>
        <v>1073</v>
      </c>
      <c r="X8" s="12">
        <f>TotalPhosphorus!$AT8</f>
        <v>37</v>
      </c>
      <c r="Y8" s="26">
        <f t="shared" si="3"/>
        <v>1</v>
      </c>
      <c r="Z8" s="26">
        <f t="shared" si="4"/>
        <v>5</v>
      </c>
      <c r="AA8" s="26" t="str">
        <f t="shared" si="5"/>
        <v>(The rest)</v>
      </c>
      <c r="AB8" s="12">
        <f>'BOD5'!$AS8</f>
        <v>940</v>
      </c>
      <c r="AC8" s="12">
        <f>'BOD5'!$AT8</f>
        <v>35</v>
      </c>
      <c r="AD8" s="26">
        <f t="shared" si="6"/>
        <v>1</v>
      </c>
      <c r="AE8" s="26">
        <f t="shared" si="7"/>
        <v>5</v>
      </c>
      <c r="AF8" s="26" t="str">
        <f t="shared" si="8"/>
        <v>(The rest)</v>
      </c>
      <c r="AG8" s="12">
        <f>TSS!$AS8</f>
        <v>1021</v>
      </c>
      <c r="AH8" s="12">
        <f>TSS!$AT8</f>
        <v>36</v>
      </c>
      <c r="AI8" s="26">
        <f t="shared" si="9"/>
        <v>1</v>
      </c>
      <c r="AJ8" s="26">
        <f t="shared" si="10"/>
        <v>5</v>
      </c>
      <c r="AK8" s="26" t="str">
        <f t="shared" si="11"/>
        <v>(The rest)</v>
      </c>
      <c r="AL8" s="12">
        <f>Nitrate!$AS8</f>
        <v>1022</v>
      </c>
      <c r="AM8" s="12">
        <f>Nitrate!$AT8</f>
        <v>36</v>
      </c>
      <c r="AN8" s="26">
        <f t="shared" si="12"/>
        <v>1</v>
      </c>
      <c r="AO8" s="26">
        <f t="shared" si="13"/>
        <v>5</v>
      </c>
      <c r="AP8" s="26" t="str">
        <f t="shared" si="14"/>
        <v>(The rest)</v>
      </c>
      <c r="AQ8" s="12">
        <f>Nitrite!$AS8</f>
        <v>1022</v>
      </c>
      <c r="AR8" s="12">
        <f>Nitrite!$AT8</f>
        <v>36</v>
      </c>
      <c r="AS8" s="26">
        <f t="shared" si="15"/>
        <v>1</v>
      </c>
      <c r="AT8" s="26">
        <f t="shared" si="16"/>
        <v>5</v>
      </c>
      <c r="AU8" s="26" t="str">
        <f t="shared" si="17"/>
        <v>(The rest)</v>
      </c>
      <c r="AV8" s="12">
        <f>TKN!$AS8</f>
        <v>1049</v>
      </c>
      <c r="AW8" s="12">
        <f>TKN!$AT8</f>
        <v>37</v>
      </c>
      <c r="AX8" s="26">
        <f t="shared" si="18"/>
        <v>1</v>
      </c>
      <c r="AY8" s="26">
        <f t="shared" si="19"/>
        <v>5</v>
      </c>
      <c r="AZ8" s="26" t="str">
        <f t="shared" si="20"/>
        <v>(The rest)</v>
      </c>
      <c r="BA8" s="12">
        <f>AmmoniaNitrogen!$AS8</f>
        <v>1073</v>
      </c>
      <c r="BB8" s="12">
        <f>AmmoniaNitrogen!$AT8</f>
        <v>37</v>
      </c>
      <c r="BC8" s="26">
        <f t="shared" si="21"/>
        <v>1</v>
      </c>
      <c r="BD8" s="26">
        <f t="shared" si="22"/>
        <v>5</v>
      </c>
      <c r="BE8" s="26" t="str">
        <f t="shared" si="23"/>
        <v>(The rest)</v>
      </c>
      <c r="BF8" s="12">
        <f>Temp!$AS8</f>
        <v>1077</v>
      </c>
      <c r="BG8" s="12">
        <f>Temp!$AT8</f>
        <v>38</v>
      </c>
      <c r="BH8" s="26">
        <f t="shared" si="24"/>
        <v>1</v>
      </c>
      <c r="BI8" s="26">
        <f t="shared" si="25"/>
        <v>5</v>
      </c>
      <c r="BJ8" s="26" t="str">
        <f t="shared" si="26"/>
        <v>(The rest)</v>
      </c>
      <c r="BK8" s="12">
        <f>DO!$AS8</f>
        <v>1077</v>
      </c>
      <c r="BL8" s="12">
        <f>DO!$AT8</f>
        <v>38</v>
      </c>
      <c r="BM8" s="26">
        <f t="shared" si="27"/>
        <v>1</v>
      </c>
      <c r="BN8" s="26">
        <f t="shared" si="28"/>
        <v>5</v>
      </c>
      <c r="BO8" s="26" t="str">
        <f t="shared" si="29"/>
        <v>(The rest)</v>
      </c>
      <c r="BP8" s="38">
        <v>5</v>
      </c>
      <c r="BQ8" s="26" t="s">
        <v>207</v>
      </c>
      <c r="BS8" s="18" t="s">
        <v>227</v>
      </c>
    </row>
    <row r="9" spans="1:71" ht="45" x14ac:dyDescent="0.25">
      <c r="A9" s="12" t="str">
        <f>FecalColiformMPN!A9</f>
        <v>Milwaukee R.</v>
      </c>
      <c r="B9" s="12" t="str">
        <f>FecalColiformMPN!B9</f>
        <v>RI-08</v>
      </c>
      <c r="C9" s="13" t="s">
        <v>87</v>
      </c>
      <c r="D9" s="13">
        <v>8</v>
      </c>
      <c r="E9" s="13" t="s">
        <v>88</v>
      </c>
      <c r="F9" s="13"/>
      <c r="G9" s="15"/>
      <c r="H9" s="15" t="s">
        <v>88</v>
      </c>
      <c r="I9" s="15"/>
      <c r="J9" s="16"/>
      <c r="K9" s="17" t="str">
        <f>IF(J9="","",VLOOKUP(J9,Streamgage_PORs!$A$1:$F$37,5,FALSE)&amp;"; "&amp;ROUND(VLOOKUP(J9,Streamgage_PORs!$A$1:$F$37,6,FALSE),0)&amp;" years")</f>
        <v/>
      </c>
      <c r="L9" s="15"/>
      <c r="M9" s="14" t="s">
        <v>177</v>
      </c>
      <c r="N9" s="26">
        <v>5</v>
      </c>
      <c r="O9" s="26"/>
      <c r="P9" s="12">
        <f>FecalColiformMPN!$AS9</f>
        <v>723</v>
      </c>
      <c r="Q9" s="12">
        <f>FecalColiformMPN!$AT9</f>
        <v>23</v>
      </c>
      <c r="R9" s="12">
        <f>FecalColiformMF!$AS9</f>
        <v>331</v>
      </c>
      <c r="S9" s="12">
        <f>FecalColiformMF!$AT9</f>
        <v>14</v>
      </c>
      <c r="T9" s="26">
        <f t="shared" si="0"/>
        <v>1</v>
      </c>
      <c r="U9" s="26">
        <f t="shared" si="1"/>
        <v>5</v>
      </c>
      <c r="V9" s="26" t="str">
        <f t="shared" si="2"/>
        <v>(The rest)</v>
      </c>
      <c r="W9" s="12">
        <f>TotalPhosphorus!$AS9</f>
        <v>1022</v>
      </c>
      <c r="X9" s="12">
        <f>TotalPhosphorus!$AT9</f>
        <v>36</v>
      </c>
      <c r="Y9" s="26">
        <f t="shared" si="3"/>
        <v>1</v>
      </c>
      <c r="Z9" s="26">
        <f t="shared" si="4"/>
        <v>5</v>
      </c>
      <c r="AA9" s="26" t="str">
        <f t="shared" si="5"/>
        <v>(The rest)</v>
      </c>
      <c r="AB9" s="12">
        <f>'BOD5'!$AS9</f>
        <v>1011</v>
      </c>
      <c r="AC9" s="12">
        <f>'BOD5'!$AT9</f>
        <v>36</v>
      </c>
      <c r="AD9" s="26">
        <f t="shared" si="6"/>
        <v>1</v>
      </c>
      <c r="AE9" s="26">
        <f t="shared" si="7"/>
        <v>5</v>
      </c>
      <c r="AF9" s="26" t="str">
        <f t="shared" si="8"/>
        <v>(The rest)</v>
      </c>
      <c r="AG9" s="12">
        <f>TSS!$AS9</f>
        <v>1021</v>
      </c>
      <c r="AH9" s="12">
        <f>TSS!$AT9</f>
        <v>36</v>
      </c>
      <c r="AI9" s="26">
        <f t="shared" si="9"/>
        <v>1</v>
      </c>
      <c r="AJ9" s="26">
        <f t="shared" si="10"/>
        <v>5</v>
      </c>
      <c r="AK9" s="26" t="str">
        <f t="shared" si="11"/>
        <v>(The rest)</v>
      </c>
      <c r="AL9" s="12">
        <f>Nitrate!$AS9</f>
        <v>1022</v>
      </c>
      <c r="AM9" s="12">
        <f>Nitrate!$AT9</f>
        <v>36</v>
      </c>
      <c r="AN9" s="26">
        <f t="shared" si="12"/>
        <v>1</v>
      </c>
      <c r="AO9" s="26">
        <f t="shared" si="13"/>
        <v>5</v>
      </c>
      <c r="AP9" s="26" t="str">
        <f t="shared" si="14"/>
        <v>(The rest)</v>
      </c>
      <c r="AQ9" s="12">
        <f>Nitrite!$AS9</f>
        <v>1022</v>
      </c>
      <c r="AR9" s="12">
        <f>Nitrite!$AT9</f>
        <v>36</v>
      </c>
      <c r="AS9" s="26">
        <f t="shared" si="15"/>
        <v>1</v>
      </c>
      <c r="AT9" s="26">
        <f t="shared" si="16"/>
        <v>5</v>
      </c>
      <c r="AU9" s="26" t="str">
        <f t="shared" si="17"/>
        <v>(The rest)</v>
      </c>
      <c r="AV9" s="12">
        <f>TKN!$AS9</f>
        <v>1049</v>
      </c>
      <c r="AW9" s="12">
        <f>TKN!$AT9</f>
        <v>37</v>
      </c>
      <c r="AX9" s="26">
        <f t="shared" si="18"/>
        <v>1</v>
      </c>
      <c r="AY9" s="26">
        <f t="shared" si="19"/>
        <v>5</v>
      </c>
      <c r="AZ9" s="26" t="str">
        <f t="shared" si="20"/>
        <v>(The rest)</v>
      </c>
      <c r="BA9" s="12">
        <f>AmmoniaNitrogen!$AS9</f>
        <v>1056</v>
      </c>
      <c r="BB9" s="12">
        <f>AmmoniaNitrogen!$AT9</f>
        <v>37</v>
      </c>
      <c r="BC9" s="26">
        <f t="shared" si="21"/>
        <v>1</v>
      </c>
      <c r="BD9" s="26">
        <f t="shared" si="22"/>
        <v>5</v>
      </c>
      <c r="BE9" s="26" t="str">
        <f t="shared" si="23"/>
        <v>(The rest)</v>
      </c>
      <c r="BF9" s="12">
        <f>Temp!$AS9</f>
        <v>1062</v>
      </c>
      <c r="BG9" s="12">
        <f>Temp!$AT9</f>
        <v>38</v>
      </c>
      <c r="BH9" s="26">
        <f t="shared" si="24"/>
        <v>1</v>
      </c>
      <c r="BI9" s="26">
        <f t="shared" si="25"/>
        <v>5</v>
      </c>
      <c r="BJ9" s="26" t="str">
        <f t="shared" si="26"/>
        <v>(The rest)</v>
      </c>
      <c r="BK9" s="12">
        <f>DO!$AS9</f>
        <v>1062</v>
      </c>
      <c r="BL9" s="12">
        <f>DO!$AT9</f>
        <v>38</v>
      </c>
      <c r="BM9" s="26">
        <f t="shared" si="27"/>
        <v>1</v>
      </c>
      <c r="BN9" s="26">
        <f t="shared" si="28"/>
        <v>5</v>
      </c>
      <c r="BO9" s="26" t="str">
        <f t="shared" si="29"/>
        <v>(The rest)</v>
      </c>
      <c r="BP9" s="38">
        <v>5</v>
      </c>
      <c r="BQ9" s="26" t="s">
        <v>207</v>
      </c>
      <c r="BS9" s="18" t="s">
        <v>228</v>
      </c>
    </row>
    <row r="10" spans="1:71" s="20" customFormat="1" ht="45" x14ac:dyDescent="0.25">
      <c r="A10" s="20" t="str">
        <f>FecalColiformMPN!A10</f>
        <v>Milwaukee R.</v>
      </c>
      <c r="B10" s="20" t="str">
        <f>FecalColiformMPN!B10</f>
        <v>RI-15</v>
      </c>
      <c r="C10" s="21" t="s">
        <v>87</v>
      </c>
      <c r="D10" s="21">
        <v>9</v>
      </c>
      <c r="E10" s="21" t="s">
        <v>88</v>
      </c>
      <c r="F10" s="21"/>
      <c r="G10" s="22"/>
      <c r="H10" s="22" t="s">
        <v>88</v>
      </c>
      <c r="I10" s="22"/>
      <c r="J10" s="23"/>
      <c r="K10" s="24" t="str">
        <f>IF(J10="","",VLOOKUP(J10,Streamgage_PORs!$A$1:$F$37,5,FALSE)&amp;"; "&amp;ROUND(VLOOKUP(J10,Streamgage_PORs!$A$1:$F$37,6,FALSE),0)&amp;" years")</f>
        <v/>
      </c>
      <c r="L10" s="22"/>
      <c r="M10" s="28" t="s">
        <v>177</v>
      </c>
      <c r="N10" s="29">
        <v>5</v>
      </c>
      <c r="O10" s="29"/>
      <c r="P10" s="20">
        <f>FecalColiformMPN!$AS10</f>
        <v>635</v>
      </c>
      <c r="Q10" s="20">
        <f>FecalColiformMPN!$AT10</f>
        <v>22</v>
      </c>
      <c r="R10" s="20">
        <f>FecalColiformMF!$AS10</f>
        <v>331</v>
      </c>
      <c r="S10" s="20">
        <f>FecalColiformMF!$AT10</f>
        <v>14</v>
      </c>
      <c r="T10" s="29">
        <f t="shared" si="0"/>
        <v>1</v>
      </c>
      <c r="U10" s="29">
        <f t="shared" si="1"/>
        <v>5</v>
      </c>
      <c r="V10" s="29" t="str">
        <f t="shared" si="2"/>
        <v>(The rest)</v>
      </c>
      <c r="W10" s="20">
        <f>TotalPhosphorus!$AS10</f>
        <v>971</v>
      </c>
      <c r="X10" s="20">
        <f>TotalPhosphorus!$AT10</f>
        <v>36</v>
      </c>
      <c r="Y10" s="29">
        <f t="shared" si="3"/>
        <v>1</v>
      </c>
      <c r="Z10" s="29">
        <f t="shared" si="4"/>
        <v>5</v>
      </c>
      <c r="AA10" s="29" t="str">
        <f t="shared" si="5"/>
        <v>(The rest)</v>
      </c>
      <c r="AB10" s="20">
        <f>'BOD5'!$AS10</f>
        <v>970</v>
      </c>
      <c r="AC10" s="20">
        <f>'BOD5'!$AT10</f>
        <v>36</v>
      </c>
      <c r="AD10" s="29">
        <f t="shared" si="6"/>
        <v>1</v>
      </c>
      <c r="AE10" s="29">
        <f t="shared" si="7"/>
        <v>5</v>
      </c>
      <c r="AF10" s="29" t="str">
        <f t="shared" si="8"/>
        <v>(The rest)</v>
      </c>
      <c r="AG10" s="20">
        <f>TSS!$AS10</f>
        <v>973</v>
      </c>
      <c r="AH10" s="20">
        <f>TSS!$AT10</f>
        <v>36</v>
      </c>
      <c r="AI10" s="29">
        <f t="shared" si="9"/>
        <v>1</v>
      </c>
      <c r="AJ10" s="29">
        <f t="shared" si="10"/>
        <v>5</v>
      </c>
      <c r="AK10" s="29" t="str">
        <f t="shared" si="11"/>
        <v>(The rest)</v>
      </c>
      <c r="AL10" s="20">
        <f>Nitrate!$AS10</f>
        <v>962</v>
      </c>
      <c r="AM10" s="20">
        <f>Nitrate!$AT10</f>
        <v>35</v>
      </c>
      <c r="AN10" s="29">
        <f t="shared" si="12"/>
        <v>1</v>
      </c>
      <c r="AO10" s="29">
        <f t="shared" si="13"/>
        <v>5</v>
      </c>
      <c r="AP10" s="29" t="str">
        <f t="shared" si="14"/>
        <v>(The rest)</v>
      </c>
      <c r="AQ10" s="20">
        <f>Nitrite!$AS10</f>
        <v>962</v>
      </c>
      <c r="AR10" s="20">
        <f>Nitrite!$AT10</f>
        <v>35</v>
      </c>
      <c r="AS10" s="29">
        <f t="shared" si="15"/>
        <v>1</v>
      </c>
      <c r="AT10" s="29">
        <f t="shared" si="16"/>
        <v>5</v>
      </c>
      <c r="AU10" s="29" t="str">
        <f t="shared" si="17"/>
        <v>(The rest)</v>
      </c>
      <c r="AV10" s="20">
        <f>TKN!$AS10</f>
        <v>962</v>
      </c>
      <c r="AW10" s="20">
        <f>TKN!$AT10</f>
        <v>35</v>
      </c>
      <c r="AX10" s="29">
        <f t="shared" si="18"/>
        <v>1</v>
      </c>
      <c r="AY10" s="29">
        <f t="shared" si="19"/>
        <v>5</v>
      </c>
      <c r="AZ10" s="29" t="str">
        <f t="shared" si="20"/>
        <v>(The rest)</v>
      </c>
      <c r="BA10" s="20">
        <f>AmmoniaNitrogen!$AS10</f>
        <v>973</v>
      </c>
      <c r="BB10" s="20">
        <f>AmmoniaNitrogen!$AT10</f>
        <v>36</v>
      </c>
      <c r="BC10" s="29">
        <f t="shared" si="21"/>
        <v>1</v>
      </c>
      <c r="BD10" s="29">
        <f t="shared" si="22"/>
        <v>5</v>
      </c>
      <c r="BE10" s="29" t="str">
        <f t="shared" si="23"/>
        <v>(The rest)</v>
      </c>
      <c r="BF10" s="20">
        <f>Temp!$AS10</f>
        <v>967</v>
      </c>
      <c r="BG10" s="20">
        <f>Temp!$AT10</f>
        <v>36</v>
      </c>
      <c r="BH10" s="29">
        <f t="shared" si="24"/>
        <v>1</v>
      </c>
      <c r="BI10" s="29">
        <f t="shared" si="25"/>
        <v>5</v>
      </c>
      <c r="BJ10" s="29" t="str">
        <f t="shared" si="26"/>
        <v>(The rest)</v>
      </c>
      <c r="BK10" s="20">
        <f>DO!$AS10</f>
        <v>967</v>
      </c>
      <c r="BL10" s="20">
        <f>DO!$AT10</f>
        <v>36</v>
      </c>
      <c r="BM10" s="29">
        <f t="shared" si="27"/>
        <v>1</v>
      </c>
      <c r="BN10" s="29">
        <f t="shared" si="28"/>
        <v>5</v>
      </c>
      <c r="BO10" s="29" t="str">
        <f t="shared" si="29"/>
        <v>(The rest)</v>
      </c>
      <c r="BP10" s="20">
        <v>5</v>
      </c>
      <c r="BQ10" s="29" t="s">
        <v>207</v>
      </c>
      <c r="BS10" s="18" t="s">
        <v>229</v>
      </c>
    </row>
    <row r="11" spans="1:71" ht="30" x14ac:dyDescent="0.25">
      <c r="A11" s="12" t="str">
        <f>FecalColiformMPN!A11</f>
        <v>Menomonee R.</v>
      </c>
      <c r="B11" s="12" t="str">
        <f>FecalColiformMPN!B11</f>
        <v>RI-16</v>
      </c>
      <c r="C11" s="19" t="s">
        <v>88</v>
      </c>
      <c r="D11" s="13">
        <v>1</v>
      </c>
      <c r="E11" s="13" t="s">
        <v>87</v>
      </c>
      <c r="F11" s="13">
        <v>3.7</v>
      </c>
      <c r="G11" s="15" t="s">
        <v>146</v>
      </c>
      <c r="H11" s="15" t="s">
        <v>87</v>
      </c>
      <c r="I11" s="15">
        <v>3.7</v>
      </c>
      <c r="J11" s="16" t="s">
        <v>113</v>
      </c>
      <c r="K11" s="17" t="str">
        <f>IF(J11="","",VLOOKUP(J11,Streamgage_PORs!$A$1:$F$37,5,FALSE)&amp;"; "&amp;ROUND(VLOOKUP(J11,Streamgage_PORs!$A$1:$F$37,6,FALSE),0)&amp;" years")</f>
        <v>1974-2017; 42 years</v>
      </c>
      <c r="L11" s="15" t="s">
        <v>111</v>
      </c>
      <c r="M11" s="15" t="s">
        <v>178</v>
      </c>
      <c r="N11" s="26">
        <v>1</v>
      </c>
      <c r="O11" s="26" t="s">
        <v>189</v>
      </c>
      <c r="P11" s="12">
        <f>FecalColiformMPN!$AS11</f>
        <v>625</v>
      </c>
      <c r="Q11" s="12">
        <f>FecalColiformMPN!$AT11</f>
        <v>21</v>
      </c>
      <c r="R11" s="12">
        <f>FecalColiformMF!$AS11</f>
        <v>331</v>
      </c>
      <c r="S11" s="12">
        <f>FecalColiformMF!$AT11</f>
        <v>14</v>
      </c>
      <c r="T11" s="26">
        <f t="shared" si="0"/>
        <v>1</v>
      </c>
      <c r="U11" s="26">
        <f t="shared" si="1"/>
        <v>1</v>
      </c>
      <c r="V11" s="26" t="str">
        <f t="shared" si="2"/>
        <v>1: good position, good data availability</v>
      </c>
      <c r="W11" s="12">
        <f>TotalPhosphorus!$AS11</f>
        <v>962</v>
      </c>
      <c r="X11" s="12">
        <f>TotalPhosphorus!$AT11</f>
        <v>35</v>
      </c>
      <c r="Y11" s="26">
        <f t="shared" si="3"/>
        <v>1</v>
      </c>
      <c r="Z11" s="26">
        <f t="shared" si="4"/>
        <v>1</v>
      </c>
      <c r="AA11" s="26" t="str">
        <f t="shared" si="5"/>
        <v>1: good position, good data availability</v>
      </c>
      <c r="AB11" s="12">
        <f>'BOD5'!$AS11</f>
        <v>944</v>
      </c>
      <c r="AC11" s="12">
        <f>'BOD5'!$AT11</f>
        <v>35</v>
      </c>
      <c r="AD11" s="26">
        <f t="shared" si="6"/>
        <v>1</v>
      </c>
      <c r="AE11" s="26">
        <f t="shared" si="7"/>
        <v>1</v>
      </c>
      <c r="AF11" s="26" t="str">
        <f t="shared" si="8"/>
        <v>1: good position, good data availability</v>
      </c>
      <c r="AG11" s="12">
        <f>TSS!$AS11</f>
        <v>962</v>
      </c>
      <c r="AH11" s="12">
        <f>TSS!$AT11</f>
        <v>35</v>
      </c>
      <c r="AI11" s="26">
        <f t="shared" si="9"/>
        <v>1</v>
      </c>
      <c r="AJ11" s="26">
        <f t="shared" si="10"/>
        <v>1</v>
      </c>
      <c r="AK11" s="26" t="str">
        <f t="shared" si="11"/>
        <v>1: good position, good data availability</v>
      </c>
      <c r="AL11" s="12">
        <f>Nitrate!$AS11</f>
        <v>962</v>
      </c>
      <c r="AM11" s="12">
        <f>Nitrate!$AT11</f>
        <v>35</v>
      </c>
      <c r="AN11" s="26">
        <f t="shared" si="12"/>
        <v>1</v>
      </c>
      <c r="AO11" s="26">
        <f t="shared" si="13"/>
        <v>1</v>
      </c>
      <c r="AP11" s="26" t="str">
        <f t="shared" si="14"/>
        <v>1: good position, good data availability</v>
      </c>
      <c r="AQ11" s="12">
        <f>Nitrite!$AS11</f>
        <v>962</v>
      </c>
      <c r="AR11" s="12">
        <f>Nitrite!$AT11</f>
        <v>35</v>
      </c>
      <c r="AS11" s="26">
        <f t="shared" si="15"/>
        <v>1</v>
      </c>
      <c r="AT11" s="26">
        <f t="shared" si="16"/>
        <v>1</v>
      </c>
      <c r="AU11" s="26" t="str">
        <f t="shared" si="17"/>
        <v>1: good position, good data availability</v>
      </c>
      <c r="AV11" s="12">
        <f>TKN!$AS11</f>
        <v>962</v>
      </c>
      <c r="AW11" s="12">
        <f>TKN!$AT11</f>
        <v>35</v>
      </c>
      <c r="AX11" s="26">
        <f t="shared" si="18"/>
        <v>1</v>
      </c>
      <c r="AY11" s="26">
        <f t="shared" si="19"/>
        <v>1</v>
      </c>
      <c r="AZ11" s="26" t="str">
        <f t="shared" si="20"/>
        <v>1: good position, good data availability</v>
      </c>
      <c r="BA11" s="12">
        <f>AmmoniaNitrogen!$AS11</f>
        <v>962</v>
      </c>
      <c r="BB11" s="12">
        <f>AmmoniaNitrogen!$AT11</f>
        <v>35</v>
      </c>
      <c r="BC11" s="26">
        <f t="shared" si="21"/>
        <v>1</v>
      </c>
      <c r="BD11" s="26">
        <f t="shared" si="22"/>
        <v>1</v>
      </c>
      <c r="BE11" s="26" t="str">
        <f t="shared" si="23"/>
        <v>1: good position, good data availability</v>
      </c>
      <c r="BF11" s="12">
        <f>Temp!$AS11</f>
        <v>959</v>
      </c>
      <c r="BG11" s="12">
        <f>Temp!$AT11</f>
        <v>35</v>
      </c>
      <c r="BH11" s="26">
        <f t="shared" si="24"/>
        <v>1</v>
      </c>
      <c r="BI11" s="26">
        <f t="shared" si="25"/>
        <v>1</v>
      </c>
      <c r="BJ11" s="26" t="str">
        <f t="shared" si="26"/>
        <v>1: good position, good data availability</v>
      </c>
      <c r="BK11" s="12">
        <f>DO!$AS11</f>
        <v>959</v>
      </c>
      <c r="BL11" s="12">
        <f>DO!$AT11</f>
        <v>35</v>
      </c>
      <c r="BM11" s="26">
        <f t="shared" si="27"/>
        <v>1</v>
      </c>
      <c r="BN11" s="26">
        <f t="shared" si="28"/>
        <v>1</v>
      </c>
      <c r="BO11" s="26" t="str">
        <f t="shared" si="29"/>
        <v>1: good position, good data availability</v>
      </c>
      <c r="BP11" s="38">
        <v>1</v>
      </c>
      <c r="BS11" s="16" t="s">
        <v>113</v>
      </c>
    </row>
    <row r="12" spans="1:71" ht="60" x14ac:dyDescent="0.25">
      <c r="A12" s="12" t="str">
        <f>FecalColiformMPN!A12</f>
        <v>Menomonee R.</v>
      </c>
      <c r="B12" s="12" t="str">
        <f>FecalColiformMPN!B12</f>
        <v>RI-21</v>
      </c>
      <c r="C12" s="19" t="s">
        <v>88</v>
      </c>
      <c r="D12" s="13">
        <v>2</v>
      </c>
      <c r="E12" s="13" t="s">
        <v>88</v>
      </c>
      <c r="F12" s="13"/>
      <c r="G12" s="15"/>
      <c r="H12" s="15" t="s">
        <v>87</v>
      </c>
      <c r="I12" s="15">
        <v>0.4</v>
      </c>
      <c r="J12" s="16" t="s">
        <v>114</v>
      </c>
      <c r="K12" s="17" t="str">
        <f>IF(J12="","",VLOOKUP(J12,Streamgage_PORs!$A$1:$F$37,5,FALSE)&amp;"; "&amp;ROUND(VLOOKUP(J12,Streamgage_PORs!$A$1:$F$37,6,FALSE),0)&amp;" years")</f>
        <v>1974-1979; 5 years</v>
      </c>
      <c r="L12" s="15" t="s">
        <v>111</v>
      </c>
      <c r="M12" s="15" t="s">
        <v>178</v>
      </c>
      <c r="N12" s="26">
        <v>2</v>
      </c>
      <c r="O12" s="26" t="s">
        <v>188</v>
      </c>
      <c r="P12" s="12">
        <f>FecalColiformMPN!$AS12</f>
        <v>477</v>
      </c>
      <c r="Q12" s="12">
        <f>FecalColiformMPN!$AT12</f>
        <v>18</v>
      </c>
      <c r="R12" s="12">
        <f>FecalColiformMF!$AS12</f>
        <v>331</v>
      </c>
      <c r="S12" s="12">
        <f>FecalColiformMF!$AT12</f>
        <v>14</v>
      </c>
      <c r="T12" s="26">
        <f t="shared" si="0"/>
        <v>1</v>
      </c>
      <c r="U12" s="26">
        <f t="shared" si="1"/>
        <v>2</v>
      </c>
      <c r="V12" s="26" t="str">
        <f t="shared" si="2"/>
        <v>2: decent position, good data availability</v>
      </c>
      <c r="W12" s="12">
        <f>TotalPhosphorus!$AS12</f>
        <v>814</v>
      </c>
      <c r="X12" s="12">
        <f>TotalPhosphorus!$AT12</f>
        <v>32</v>
      </c>
      <c r="Y12" s="26">
        <f t="shared" si="3"/>
        <v>1</v>
      </c>
      <c r="Z12" s="26">
        <f t="shared" si="4"/>
        <v>2</v>
      </c>
      <c r="AA12" s="26" t="str">
        <f t="shared" si="5"/>
        <v>2: decent position, good data availability</v>
      </c>
      <c r="AB12" s="12">
        <f>'BOD5'!$AS12</f>
        <v>814</v>
      </c>
      <c r="AC12" s="12">
        <f>'BOD5'!$AT12</f>
        <v>32</v>
      </c>
      <c r="AD12" s="26">
        <f t="shared" si="6"/>
        <v>1</v>
      </c>
      <c r="AE12" s="26">
        <f t="shared" si="7"/>
        <v>2</v>
      </c>
      <c r="AF12" s="26" t="str">
        <f t="shared" si="8"/>
        <v>2: decent position, good data availability</v>
      </c>
      <c r="AG12" s="12">
        <f>TSS!$AS12</f>
        <v>814</v>
      </c>
      <c r="AH12" s="12">
        <f>TSS!$AT12</f>
        <v>32</v>
      </c>
      <c r="AI12" s="26">
        <f t="shared" si="9"/>
        <v>1</v>
      </c>
      <c r="AJ12" s="26">
        <f t="shared" si="10"/>
        <v>2</v>
      </c>
      <c r="AK12" s="26" t="str">
        <f t="shared" si="11"/>
        <v>2: decent position, good data availability</v>
      </c>
      <c r="AL12" s="12">
        <f>Nitrate!$AS12</f>
        <v>814</v>
      </c>
      <c r="AM12" s="12">
        <f>Nitrate!$AT12</f>
        <v>32</v>
      </c>
      <c r="AN12" s="26">
        <f t="shared" si="12"/>
        <v>1</v>
      </c>
      <c r="AO12" s="26">
        <f t="shared" si="13"/>
        <v>2</v>
      </c>
      <c r="AP12" s="26" t="str">
        <f t="shared" si="14"/>
        <v>2: decent position, good data availability</v>
      </c>
      <c r="AQ12" s="12">
        <f>Nitrite!$AS12</f>
        <v>814</v>
      </c>
      <c r="AR12" s="12">
        <f>Nitrite!$AT12</f>
        <v>32</v>
      </c>
      <c r="AS12" s="26">
        <f t="shared" si="15"/>
        <v>1</v>
      </c>
      <c r="AT12" s="26">
        <f t="shared" si="16"/>
        <v>2</v>
      </c>
      <c r="AU12" s="26" t="str">
        <f t="shared" si="17"/>
        <v>2: decent position, good data availability</v>
      </c>
      <c r="AV12" s="12">
        <f>TKN!$AS12</f>
        <v>814</v>
      </c>
      <c r="AW12" s="12">
        <f>TKN!$AT12</f>
        <v>32</v>
      </c>
      <c r="AX12" s="26">
        <f t="shared" si="18"/>
        <v>1</v>
      </c>
      <c r="AY12" s="26">
        <f t="shared" si="19"/>
        <v>2</v>
      </c>
      <c r="AZ12" s="26" t="str">
        <f t="shared" si="20"/>
        <v>2: decent position, good data availability</v>
      </c>
      <c r="BA12" s="12">
        <f>AmmoniaNitrogen!$AS12</f>
        <v>814</v>
      </c>
      <c r="BB12" s="12">
        <f>AmmoniaNitrogen!$AT12</f>
        <v>32</v>
      </c>
      <c r="BC12" s="26">
        <f t="shared" si="21"/>
        <v>1</v>
      </c>
      <c r="BD12" s="26">
        <f t="shared" si="22"/>
        <v>2</v>
      </c>
      <c r="BE12" s="26" t="str">
        <f t="shared" si="23"/>
        <v>2: decent position, good data availability</v>
      </c>
      <c r="BF12" s="12">
        <f>Temp!$AS12</f>
        <v>813</v>
      </c>
      <c r="BG12" s="12">
        <f>Temp!$AT12</f>
        <v>32</v>
      </c>
      <c r="BH12" s="26">
        <f t="shared" si="24"/>
        <v>1</v>
      </c>
      <c r="BI12" s="26">
        <f t="shared" si="25"/>
        <v>2</v>
      </c>
      <c r="BJ12" s="26" t="str">
        <f t="shared" si="26"/>
        <v>2: decent position, good data availability</v>
      </c>
      <c r="BK12" s="12">
        <f>DO!$AS12</f>
        <v>813</v>
      </c>
      <c r="BL12" s="12">
        <f>DO!$AT12</f>
        <v>32</v>
      </c>
      <c r="BM12" s="26">
        <f t="shared" si="27"/>
        <v>1</v>
      </c>
      <c r="BN12" s="26">
        <f t="shared" si="28"/>
        <v>2</v>
      </c>
      <c r="BO12" s="26" t="str">
        <f t="shared" si="29"/>
        <v>2: decent position, good data availability</v>
      </c>
      <c r="BP12" s="38">
        <v>1</v>
      </c>
      <c r="BQ12" s="39" t="s">
        <v>208</v>
      </c>
      <c r="BS12" s="16" t="s">
        <v>113</v>
      </c>
    </row>
    <row r="13" spans="1:71" ht="30" x14ac:dyDescent="0.25">
      <c r="A13" s="12" t="str">
        <f>FecalColiformMPN!A13</f>
        <v>Menomonee R.</v>
      </c>
      <c r="B13" s="12" t="str">
        <f>FecalColiformMPN!B13</f>
        <v>RI-22</v>
      </c>
      <c r="C13" s="19" t="s">
        <v>88</v>
      </c>
      <c r="D13" s="13">
        <v>3</v>
      </c>
      <c r="E13" s="13" t="s">
        <v>88</v>
      </c>
      <c r="F13" s="13"/>
      <c r="G13" s="15"/>
      <c r="H13" s="15" t="s">
        <v>88</v>
      </c>
      <c r="I13" s="15"/>
      <c r="J13" s="16"/>
      <c r="K13" s="17" t="str">
        <f>IF(J13="","",VLOOKUP(J13,Streamgage_PORs!$A$1:$F$37,5,FALSE)&amp;"; "&amp;ROUND(VLOOKUP(J13,Streamgage_PORs!$A$1:$F$37,6,FALSE),0)&amp;" years")</f>
        <v/>
      </c>
      <c r="L13" s="15"/>
      <c r="M13" s="15" t="s">
        <v>178</v>
      </c>
      <c r="N13" s="26">
        <v>2</v>
      </c>
      <c r="O13" s="26" t="s">
        <v>187</v>
      </c>
      <c r="P13" s="12">
        <f>FecalColiformMPN!$AS13</f>
        <v>476</v>
      </c>
      <c r="Q13" s="12">
        <f>FecalColiformMPN!$AT13</f>
        <v>18</v>
      </c>
      <c r="R13" s="12">
        <f>FecalColiformMF!$AS13</f>
        <v>331</v>
      </c>
      <c r="S13" s="12">
        <f>FecalColiformMF!$AT13</f>
        <v>14</v>
      </c>
      <c r="T13" s="26">
        <f t="shared" si="0"/>
        <v>1</v>
      </c>
      <c r="U13" s="26">
        <f t="shared" si="1"/>
        <v>2</v>
      </c>
      <c r="V13" s="26" t="str">
        <f t="shared" si="2"/>
        <v>2: decent position, good data availability</v>
      </c>
      <c r="W13" s="12">
        <f>TotalPhosphorus!$AS13</f>
        <v>814</v>
      </c>
      <c r="X13" s="12">
        <f>TotalPhosphorus!$AT13</f>
        <v>32</v>
      </c>
      <c r="Y13" s="26">
        <f t="shared" si="3"/>
        <v>1</v>
      </c>
      <c r="Z13" s="26">
        <f t="shared" si="4"/>
        <v>2</v>
      </c>
      <c r="AA13" s="26" t="str">
        <f t="shared" si="5"/>
        <v>2: decent position, good data availability</v>
      </c>
      <c r="AB13" s="12">
        <f>'BOD5'!$AS13</f>
        <v>814</v>
      </c>
      <c r="AC13" s="12">
        <f>'BOD5'!$AT13</f>
        <v>32</v>
      </c>
      <c r="AD13" s="26">
        <f t="shared" si="6"/>
        <v>1</v>
      </c>
      <c r="AE13" s="26">
        <f t="shared" si="7"/>
        <v>2</v>
      </c>
      <c r="AF13" s="26" t="str">
        <f t="shared" si="8"/>
        <v>2: decent position, good data availability</v>
      </c>
      <c r="AG13" s="12">
        <f>TSS!$AS13</f>
        <v>814</v>
      </c>
      <c r="AH13" s="12">
        <f>TSS!$AT13</f>
        <v>32</v>
      </c>
      <c r="AI13" s="26">
        <f t="shared" si="9"/>
        <v>1</v>
      </c>
      <c r="AJ13" s="26">
        <f t="shared" si="10"/>
        <v>2</v>
      </c>
      <c r="AK13" s="26" t="str">
        <f t="shared" si="11"/>
        <v>2: decent position, good data availability</v>
      </c>
      <c r="AL13" s="12">
        <f>Nitrate!$AS13</f>
        <v>814</v>
      </c>
      <c r="AM13" s="12">
        <f>Nitrate!$AT13</f>
        <v>32</v>
      </c>
      <c r="AN13" s="26">
        <f t="shared" si="12"/>
        <v>1</v>
      </c>
      <c r="AO13" s="26">
        <f t="shared" si="13"/>
        <v>2</v>
      </c>
      <c r="AP13" s="26" t="str">
        <f t="shared" si="14"/>
        <v>2: decent position, good data availability</v>
      </c>
      <c r="AQ13" s="12">
        <f>Nitrite!$AS13</f>
        <v>814</v>
      </c>
      <c r="AR13" s="12">
        <f>Nitrite!$AT13</f>
        <v>32</v>
      </c>
      <c r="AS13" s="26">
        <f t="shared" si="15"/>
        <v>1</v>
      </c>
      <c r="AT13" s="26">
        <f t="shared" si="16"/>
        <v>2</v>
      </c>
      <c r="AU13" s="26" t="str">
        <f t="shared" si="17"/>
        <v>2: decent position, good data availability</v>
      </c>
      <c r="AV13" s="12">
        <f>TKN!$AS13</f>
        <v>814</v>
      </c>
      <c r="AW13" s="12">
        <f>TKN!$AT13</f>
        <v>32</v>
      </c>
      <c r="AX13" s="26">
        <f t="shared" si="18"/>
        <v>1</v>
      </c>
      <c r="AY13" s="26">
        <f t="shared" si="19"/>
        <v>2</v>
      </c>
      <c r="AZ13" s="26" t="str">
        <f t="shared" si="20"/>
        <v>2: decent position, good data availability</v>
      </c>
      <c r="BA13" s="12">
        <f>AmmoniaNitrogen!$AS13</f>
        <v>814</v>
      </c>
      <c r="BB13" s="12">
        <f>AmmoniaNitrogen!$AT13</f>
        <v>32</v>
      </c>
      <c r="BC13" s="26">
        <f t="shared" si="21"/>
        <v>1</v>
      </c>
      <c r="BD13" s="26">
        <f t="shared" si="22"/>
        <v>2</v>
      </c>
      <c r="BE13" s="26" t="str">
        <f t="shared" si="23"/>
        <v>2: decent position, good data availability</v>
      </c>
      <c r="BF13" s="12">
        <f>Temp!$AS13</f>
        <v>813</v>
      </c>
      <c r="BG13" s="12">
        <f>Temp!$AT13</f>
        <v>32</v>
      </c>
      <c r="BH13" s="26">
        <f t="shared" si="24"/>
        <v>1</v>
      </c>
      <c r="BI13" s="26">
        <f t="shared" si="25"/>
        <v>2</v>
      </c>
      <c r="BJ13" s="26" t="str">
        <f t="shared" si="26"/>
        <v>2: decent position, good data availability</v>
      </c>
      <c r="BK13" s="12">
        <f>DO!$AS13</f>
        <v>813</v>
      </c>
      <c r="BL13" s="12">
        <f>DO!$AT13</f>
        <v>32</v>
      </c>
      <c r="BM13" s="26">
        <f t="shared" si="27"/>
        <v>1</v>
      </c>
      <c r="BN13" s="26">
        <f t="shared" si="28"/>
        <v>2</v>
      </c>
      <c r="BO13" s="26" t="str">
        <f t="shared" si="29"/>
        <v>2: decent position, good data availability</v>
      </c>
      <c r="BP13" s="38">
        <v>5</v>
      </c>
      <c r="BS13" s="16" t="s">
        <v>113</v>
      </c>
    </row>
    <row r="14" spans="1:71" ht="60" x14ac:dyDescent="0.25">
      <c r="A14" s="12" t="str">
        <f>FecalColiformMPN!A14</f>
        <v>Menomonee R.</v>
      </c>
      <c r="B14" s="12" t="str">
        <f>FecalColiformMPN!B14</f>
        <v>RI-09</v>
      </c>
      <c r="C14" s="19" t="s">
        <v>88</v>
      </c>
      <c r="D14" s="13">
        <v>4</v>
      </c>
      <c r="E14" s="13" t="s">
        <v>87</v>
      </c>
      <c r="F14" s="13">
        <v>0</v>
      </c>
      <c r="G14" s="15" t="s">
        <v>148</v>
      </c>
      <c r="H14" s="15" t="s">
        <v>87</v>
      </c>
      <c r="I14" s="15">
        <v>0</v>
      </c>
      <c r="J14" s="16" t="s">
        <v>115</v>
      </c>
      <c r="K14" s="17" t="str">
        <f>IF(J14="","",VLOOKUP(J14,Streamgage_PORs!$A$1:$F$37,5,FALSE)&amp;"; "&amp;ROUND(VLOOKUP(J14,Streamgage_PORs!$A$1:$F$37,6,FALSE),0)&amp;" years")</f>
        <v>1961-2017; 55 years</v>
      </c>
      <c r="L14" s="15" t="s">
        <v>112</v>
      </c>
      <c r="M14" s="15" t="s">
        <v>178</v>
      </c>
      <c r="N14" s="26">
        <v>1</v>
      </c>
      <c r="O14" s="26" t="s">
        <v>186</v>
      </c>
      <c r="P14" s="12">
        <f>FecalColiformMPN!$AS14</f>
        <v>682</v>
      </c>
      <c r="Q14" s="12">
        <f>FecalColiformMPN!$AT14</f>
        <v>23</v>
      </c>
      <c r="R14" s="12">
        <f>FecalColiformMF!$AS14</f>
        <v>331</v>
      </c>
      <c r="S14" s="12">
        <f>FecalColiformMF!$AT14</f>
        <v>14</v>
      </c>
      <c r="T14" s="26">
        <f t="shared" si="0"/>
        <v>1</v>
      </c>
      <c r="U14" s="26">
        <f t="shared" si="1"/>
        <v>1</v>
      </c>
      <c r="V14" s="26" t="str">
        <f t="shared" si="2"/>
        <v>1: good position, good data availability</v>
      </c>
      <c r="W14" s="12">
        <f>TotalPhosphorus!$AS14</f>
        <v>1019</v>
      </c>
      <c r="X14" s="12">
        <f>TotalPhosphorus!$AT14</f>
        <v>37</v>
      </c>
      <c r="Y14" s="26">
        <f t="shared" si="3"/>
        <v>1</v>
      </c>
      <c r="Z14" s="26">
        <f t="shared" si="4"/>
        <v>1</v>
      </c>
      <c r="AA14" s="26" t="str">
        <f t="shared" si="5"/>
        <v>1: good position, good data availability</v>
      </c>
      <c r="AB14" s="12">
        <f>'BOD5'!$AS14</f>
        <v>1018</v>
      </c>
      <c r="AC14" s="12">
        <f>'BOD5'!$AT14</f>
        <v>37</v>
      </c>
      <c r="AD14" s="26">
        <f t="shared" si="6"/>
        <v>1</v>
      </c>
      <c r="AE14" s="26">
        <f t="shared" si="7"/>
        <v>1</v>
      </c>
      <c r="AF14" s="26" t="str">
        <f t="shared" si="8"/>
        <v>1: good position, good data availability</v>
      </c>
      <c r="AG14" s="12">
        <f>TSS!$AS14</f>
        <v>1019</v>
      </c>
      <c r="AH14" s="12">
        <f>TSS!$AT14</f>
        <v>37</v>
      </c>
      <c r="AI14" s="26">
        <f t="shared" si="9"/>
        <v>1</v>
      </c>
      <c r="AJ14" s="26">
        <f t="shared" si="10"/>
        <v>1</v>
      </c>
      <c r="AK14" s="26" t="str">
        <f t="shared" si="11"/>
        <v>1: good position, good data availability</v>
      </c>
      <c r="AL14" s="12">
        <f>Nitrate!$AS14</f>
        <v>1011</v>
      </c>
      <c r="AM14" s="12">
        <f>Nitrate!$AT14</f>
        <v>36</v>
      </c>
      <c r="AN14" s="26">
        <f t="shared" si="12"/>
        <v>1</v>
      </c>
      <c r="AO14" s="26">
        <f t="shared" si="13"/>
        <v>1</v>
      </c>
      <c r="AP14" s="26" t="str">
        <f t="shared" si="14"/>
        <v>1: good position, good data availability</v>
      </c>
      <c r="AQ14" s="12">
        <f>Nitrite!$AS14</f>
        <v>1011</v>
      </c>
      <c r="AR14" s="12">
        <f>Nitrite!$AT14</f>
        <v>36</v>
      </c>
      <c r="AS14" s="26">
        <f t="shared" si="15"/>
        <v>1</v>
      </c>
      <c r="AT14" s="26">
        <f t="shared" si="16"/>
        <v>1</v>
      </c>
      <c r="AU14" s="26" t="str">
        <f t="shared" si="17"/>
        <v>1: good position, good data availability</v>
      </c>
      <c r="AV14" s="12">
        <f>TKN!$AS14</f>
        <v>1011</v>
      </c>
      <c r="AW14" s="12">
        <f>TKN!$AT14</f>
        <v>36</v>
      </c>
      <c r="AX14" s="26">
        <f t="shared" si="18"/>
        <v>1</v>
      </c>
      <c r="AY14" s="26">
        <f t="shared" si="19"/>
        <v>1</v>
      </c>
      <c r="AZ14" s="26" t="str">
        <f t="shared" si="20"/>
        <v>1: good position, good data availability</v>
      </c>
      <c r="BA14" s="12">
        <f>AmmoniaNitrogen!$AS14</f>
        <v>1015</v>
      </c>
      <c r="BB14" s="12">
        <f>AmmoniaNitrogen!$AT14</f>
        <v>37</v>
      </c>
      <c r="BC14" s="26">
        <f t="shared" si="21"/>
        <v>1</v>
      </c>
      <c r="BD14" s="26">
        <f t="shared" si="22"/>
        <v>1</v>
      </c>
      <c r="BE14" s="26" t="str">
        <f t="shared" si="23"/>
        <v>1: good position, good data availability</v>
      </c>
      <c r="BF14" s="12">
        <f>Temp!$AS14</f>
        <v>1017</v>
      </c>
      <c r="BG14" s="12">
        <f>Temp!$AT14</f>
        <v>37</v>
      </c>
      <c r="BH14" s="26">
        <f t="shared" si="24"/>
        <v>1</v>
      </c>
      <c r="BI14" s="26">
        <f t="shared" si="25"/>
        <v>1</v>
      </c>
      <c r="BJ14" s="26" t="str">
        <f t="shared" si="26"/>
        <v>1: good position, good data availability</v>
      </c>
      <c r="BK14" s="12">
        <f>DO!$AS14</f>
        <v>1017</v>
      </c>
      <c r="BL14" s="12">
        <f>DO!$AT14</f>
        <v>37</v>
      </c>
      <c r="BM14" s="26">
        <f t="shared" si="27"/>
        <v>1</v>
      </c>
      <c r="BN14" s="26">
        <f t="shared" si="28"/>
        <v>1</v>
      </c>
      <c r="BO14" s="26" t="str">
        <f t="shared" si="29"/>
        <v>1: good position, good data availability</v>
      </c>
      <c r="BP14" s="38">
        <v>1</v>
      </c>
      <c r="BQ14" s="39" t="s">
        <v>208</v>
      </c>
      <c r="BS14" s="16" t="s">
        <v>115</v>
      </c>
    </row>
    <row r="15" spans="1:71" ht="60" x14ac:dyDescent="0.25">
      <c r="A15" s="12" t="str">
        <f>FecalColiformMPN!A15</f>
        <v>Menomonee R.</v>
      </c>
      <c r="B15" s="12" t="str">
        <f>FecalColiformMPN!B15</f>
        <v>RI-10</v>
      </c>
      <c r="C15" s="19" t="s">
        <v>88</v>
      </c>
      <c r="D15" s="13">
        <v>5</v>
      </c>
      <c r="E15" s="13" t="s">
        <v>88</v>
      </c>
      <c r="F15" s="13"/>
      <c r="G15" s="15"/>
      <c r="H15" s="15" t="s">
        <v>87</v>
      </c>
      <c r="I15" s="15">
        <v>0.4</v>
      </c>
      <c r="J15" s="16" t="s">
        <v>117</v>
      </c>
      <c r="K15" s="17" t="str">
        <f>IF(J15="","",VLOOKUP(J15,Streamgage_PORs!$A$1:$F$37,5,FALSE)&amp;"; "&amp;ROUND(VLOOKUP(J15,Streamgage_PORs!$A$1:$F$37,6,FALSE),0)&amp;" years")</f>
        <v>1981-1984; 3 years</v>
      </c>
      <c r="L15" s="15"/>
      <c r="M15" s="15" t="s">
        <v>178</v>
      </c>
      <c r="N15" s="26">
        <v>1</v>
      </c>
      <c r="O15" s="26" t="s">
        <v>175</v>
      </c>
      <c r="P15" s="12">
        <f>FecalColiformMPN!$AS15</f>
        <v>400</v>
      </c>
      <c r="Q15" s="12">
        <f>FecalColiformMPN!$AT15</f>
        <v>10</v>
      </c>
      <c r="R15" s="12">
        <f>FecalColiformMF!$AS15</f>
        <v>0</v>
      </c>
      <c r="S15" s="12">
        <f>FecalColiformMF!$AT15</f>
        <v>0</v>
      </c>
      <c r="T15" s="26">
        <f t="shared" si="0"/>
        <v>3</v>
      </c>
      <c r="U15" s="26">
        <f t="shared" si="1"/>
        <v>3</v>
      </c>
      <c r="V15" s="26" t="str">
        <f t="shared" si="2"/>
        <v>3: good position, decent data availability</v>
      </c>
      <c r="W15" s="12">
        <f>TotalPhosphorus!$AS15</f>
        <v>397</v>
      </c>
      <c r="X15" s="12">
        <f>TotalPhosphorus!$AT15</f>
        <v>10</v>
      </c>
      <c r="Y15" s="26">
        <f t="shared" si="3"/>
        <v>3</v>
      </c>
      <c r="Z15" s="26">
        <f t="shared" si="4"/>
        <v>3</v>
      </c>
      <c r="AA15" s="26" t="str">
        <f t="shared" si="5"/>
        <v>3: good position, decent data availability</v>
      </c>
      <c r="AB15" s="12">
        <f>'BOD5'!$AS15</f>
        <v>134</v>
      </c>
      <c r="AC15" s="12">
        <f>'BOD5'!$AT15</f>
        <v>4</v>
      </c>
      <c r="AD15" s="26">
        <f t="shared" si="6"/>
        <v>5</v>
      </c>
      <c r="AE15" s="26">
        <f t="shared" si="7"/>
        <v>5</v>
      </c>
      <c r="AF15" s="26" t="str">
        <f t="shared" si="8"/>
        <v>(The rest)</v>
      </c>
      <c r="AG15" s="12">
        <f>TSS!$AS15</f>
        <v>344</v>
      </c>
      <c r="AH15" s="12">
        <f>TSS!$AT15</f>
        <v>10</v>
      </c>
      <c r="AI15" s="26">
        <f t="shared" si="9"/>
        <v>3</v>
      </c>
      <c r="AJ15" s="26">
        <f t="shared" si="10"/>
        <v>3</v>
      </c>
      <c r="AK15" s="26" t="str">
        <f t="shared" si="11"/>
        <v>3: good position, decent data availability</v>
      </c>
      <c r="AL15" s="12">
        <f>Nitrate!$AS15</f>
        <v>391</v>
      </c>
      <c r="AM15" s="12">
        <f>Nitrate!$AT15</f>
        <v>10</v>
      </c>
      <c r="AN15" s="26">
        <f t="shared" si="12"/>
        <v>3</v>
      </c>
      <c r="AO15" s="26">
        <f t="shared" si="13"/>
        <v>3</v>
      </c>
      <c r="AP15" s="26" t="str">
        <f t="shared" si="14"/>
        <v>3: good position, decent data availability</v>
      </c>
      <c r="AQ15" s="12">
        <f>Nitrite!$AS15</f>
        <v>391</v>
      </c>
      <c r="AR15" s="12">
        <f>Nitrite!$AT15</f>
        <v>10</v>
      </c>
      <c r="AS15" s="26">
        <f t="shared" si="15"/>
        <v>3</v>
      </c>
      <c r="AT15" s="26">
        <f t="shared" si="16"/>
        <v>3</v>
      </c>
      <c r="AU15" s="26" t="str">
        <f t="shared" si="17"/>
        <v>3: good position, decent data availability</v>
      </c>
      <c r="AV15" s="12">
        <f>TKN!$AS15</f>
        <v>399</v>
      </c>
      <c r="AW15" s="12">
        <f>TKN!$AT15</f>
        <v>10</v>
      </c>
      <c r="AX15" s="26">
        <f t="shared" si="18"/>
        <v>3</v>
      </c>
      <c r="AY15" s="26">
        <f t="shared" si="19"/>
        <v>3</v>
      </c>
      <c r="AZ15" s="26" t="str">
        <f t="shared" si="20"/>
        <v>3: good position, decent data availability</v>
      </c>
      <c r="BA15" s="12">
        <f>AmmoniaNitrogen!$AS15</f>
        <v>399</v>
      </c>
      <c r="BB15" s="12">
        <f>AmmoniaNitrogen!$AT15</f>
        <v>10</v>
      </c>
      <c r="BC15" s="26">
        <f t="shared" si="21"/>
        <v>3</v>
      </c>
      <c r="BD15" s="26">
        <f t="shared" si="22"/>
        <v>3</v>
      </c>
      <c r="BE15" s="26" t="str">
        <f t="shared" si="23"/>
        <v>3: good position, decent data availability</v>
      </c>
      <c r="BF15" s="12">
        <f>Temp!$AS15</f>
        <v>435</v>
      </c>
      <c r="BG15" s="12">
        <f>Temp!$AT15</f>
        <v>10</v>
      </c>
      <c r="BH15" s="26">
        <f t="shared" si="24"/>
        <v>3</v>
      </c>
      <c r="BI15" s="26">
        <f t="shared" si="25"/>
        <v>3</v>
      </c>
      <c r="BJ15" s="26" t="str">
        <f t="shared" si="26"/>
        <v>3: good position, decent data availability</v>
      </c>
      <c r="BK15" s="12">
        <f>DO!$AS15</f>
        <v>435</v>
      </c>
      <c r="BL15" s="12">
        <f>DO!$AT15</f>
        <v>10</v>
      </c>
      <c r="BM15" s="26">
        <f t="shared" si="27"/>
        <v>3</v>
      </c>
      <c r="BN15" s="26">
        <f t="shared" si="28"/>
        <v>3</v>
      </c>
      <c r="BO15" s="26" t="str">
        <f t="shared" si="29"/>
        <v>3: good position, decent data availability</v>
      </c>
      <c r="BP15" s="38">
        <v>5</v>
      </c>
      <c r="BQ15" s="39" t="s">
        <v>208</v>
      </c>
      <c r="BS15" s="16" t="s">
        <v>115</v>
      </c>
    </row>
    <row r="16" spans="1:71" ht="30" x14ac:dyDescent="0.25">
      <c r="A16" s="12" t="str">
        <f>FecalColiformMPN!A16</f>
        <v>Menomonee R.</v>
      </c>
      <c r="B16" s="12" t="str">
        <f>FecalColiformMPN!B16</f>
        <v>RI-20</v>
      </c>
      <c r="C16" s="19" t="s">
        <v>87</v>
      </c>
      <c r="D16" s="13">
        <v>6</v>
      </c>
      <c r="E16" s="13" t="s">
        <v>88</v>
      </c>
      <c r="F16" s="13"/>
      <c r="G16" s="15"/>
      <c r="H16" s="15" t="s">
        <v>88</v>
      </c>
      <c r="I16" s="15"/>
      <c r="J16" s="16"/>
      <c r="K16" s="17" t="str">
        <f>IF(J16="","",VLOOKUP(J16,Streamgage_PORs!$A$1:$F$37,5,FALSE)&amp;"; "&amp;ROUND(VLOOKUP(J16,Streamgage_PORs!$A$1:$F$37,6,FALSE),0)&amp;" years")</f>
        <v/>
      </c>
      <c r="L16" s="15"/>
      <c r="M16" s="15" t="s">
        <v>178</v>
      </c>
      <c r="N16" s="26">
        <v>5</v>
      </c>
      <c r="O16" s="26"/>
      <c r="P16" s="12">
        <f>FecalColiformMPN!$AS16</f>
        <v>514</v>
      </c>
      <c r="Q16" s="12">
        <f>FecalColiformMPN!$AT16</f>
        <v>19</v>
      </c>
      <c r="R16" s="12">
        <f>FecalColiformMF!$AS16</f>
        <v>331</v>
      </c>
      <c r="S16" s="12">
        <f>FecalColiformMF!$AT16</f>
        <v>14</v>
      </c>
      <c r="T16" s="26">
        <f t="shared" si="0"/>
        <v>1</v>
      </c>
      <c r="U16" s="26">
        <f t="shared" si="1"/>
        <v>5</v>
      </c>
      <c r="V16" s="26" t="str">
        <f t="shared" si="2"/>
        <v>(The rest)</v>
      </c>
      <c r="W16" s="12">
        <f>TotalPhosphorus!$AS16</f>
        <v>852</v>
      </c>
      <c r="X16" s="12">
        <f>TotalPhosphorus!$AT16</f>
        <v>33</v>
      </c>
      <c r="Y16" s="26">
        <f t="shared" si="3"/>
        <v>1</v>
      </c>
      <c r="Z16" s="26">
        <f t="shared" si="4"/>
        <v>5</v>
      </c>
      <c r="AA16" s="26" t="str">
        <f t="shared" si="5"/>
        <v>(The rest)</v>
      </c>
      <c r="AB16" s="12">
        <f>'BOD5'!$AS16</f>
        <v>852</v>
      </c>
      <c r="AC16" s="12">
        <f>'BOD5'!$AT16</f>
        <v>33</v>
      </c>
      <c r="AD16" s="26">
        <f t="shared" si="6"/>
        <v>1</v>
      </c>
      <c r="AE16" s="26">
        <f t="shared" si="7"/>
        <v>5</v>
      </c>
      <c r="AF16" s="26" t="str">
        <f t="shared" si="8"/>
        <v>(The rest)</v>
      </c>
      <c r="AG16" s="12">
        <f>TSS!$AS16</f>
        <v>852</v>
      </c>
      <c r="AH16" s="12">
        <f>TSS!$AT16</f>
        <v>33</v>
      </c>
      <c r="AI16" s="26">
        <f t="shared" si="9"/>
        <v>1</v>
      </c>
      <c r="AJ16" s="26">
        <f t="shared" si="10"/>
        <v>5</v>
      </c>
      <c r="AK16" s="26" t="str">
        <f t="shared" si="11"/>
        <v>(The rest)</v>
      </c>
      <c r="AL16" s="12">
        <f>Nitrate!$AS16</f>
        <v>852</v>
      </c>
      <c r="AM16" s="12">
        <f>Nitrate!$AT16</f>
        <v>33</v>
      </c>
      <c r="AN16" s="26">
        <f t="shared" si="12"/>
        <v>1</v>
      </c>
      <c r="AO16" s="26">
        <f t="shared" si="13"/>
        <v>5</v>
      </c>
      <c r="AP16" s="26" t="str">
        <f t="shared" si="14"/>
        <v>(The rest)</v>
      </c>
      <c r="AQ16" s="12">
        <f>Nitrite!$AS16</f>
        <v>852</v>
      </c>
      <c r="AR16" s="12">
        <f>Nitrite!$AT16</f>
        <v>33</v>
      </c>
      <c r="AS16" s="26">
        <f t="shared" si="15"/>
        <v>1</v>
      </c>
      <c r="AT16" s="26">
        <f t="shared" si="16"/>
        <v>5</v>
      </c>
      <c r="AU16" s="26" t="str">
        <f t="shared" si="17"/>
        <v>(The rest)</v>
      </c>
      <c r="AV16" s="12">
        <f>TKN!$AS16</f>
        <v>852</v>
      </c>
      <c r="AW16" s="12">
        <f>TKN!$AT16</f>
        <v>33</v>
      </c>
      <c r="AX16" s="26">
        <f t="shared" si="18"/>
        <v>1</v>
      </c>
      <c r="AY16" s="26">
        <f t="shared" si="19"/>
        <v>5</v>
      </c>
      <c r="AZ16" s="26" t="str">
        <f t="shared" si="20"/>
        <v>(The rest)</v>
      </c>
      <c r="BA16" s="12">
        <f>AmmoniaNitrogen!$AS16</f>
        <v>852</v>
      </c>
      <c r="BB16" s="12">
        <f>AmmoniaNitrogen!$AT16</f>
        <v>33</v>
      </c>
      <c r="BC16" s="26">
        <f t="shared" si="21"/>
        <v>1</v>
      </c>
      <c r="BD16" s="26">
        <f t="shared" si="22"/>
        <v>5</v>
      </c>
      <c r="BE16" s="26" t="str">
        <f t="shared" si="23"/>
        <v>(The rest)</v>
      </c>
      <c r="BF16" s="12">
        <f>Temp!$AS16</f>
        <v>850</v>
      </c>
      <c r="BG16" s="12">
        <f>Temp!$AT16</f>
        <v>33</v>
      </c>
      <c r="BH16" s="26">
        <f t="shared" si="24"/>
        <v>1</v>
      </c>
      <c r="BI16" s="26">
        <f t="shared" si="25"/>
        <v>5</v>
      </c>
      <c r="BJ16" s="26" t="str">
        <f t="shared" si="26"/>
        <v>(The rest)</v>
      </c>
      <c r="BK16" s="12">
        <f>DO!$AS16</f>
        <v>850</v>
      </c>
      <c r="BL16" s="12">
        <f>DO!$AT16</f>
        <v>33</v>
      </c>
      <c r="BM16" s="26">
        <f t="shared" si="27"/>
        <v>1</v>
      </c>
      <c r="BN16" s="26">
        <f t="shared" si="28"/>
        <v>5</v>
      </c>
      <c r="BO16" s="26" t="str">
        <f t="shared" si="29"/>
        <v>(The rest)</v>
      </c>
      <c r="BP16" s="38">
        <v>5</v>
      </c>
      <c r="BS16" s="16" t="s">
        <v>115</v>
      </c>
    </row>
    <row r="17" spans="1:71" ht="30" x14ac:dyDescent="0.25">
      <c r="A17" s="12" t="str">
        <f>FecalColiformMPN!A17</f>
        <v>Menomonee R.</v>
      </c>
      <c r="B17" s="12" t="str">
        <f>FecalColiformMPN!B17</f>
        <v>RI-11</v>
      </c>
      <c r="C17" s="19" t="s">
        <v>87</v>
      </c>
      <c r="D17" s="13">
        <v>7</v>
      </c>
      <c r="E17" s="13" t="s">
        <v>88</v>
      </c>
      <c r="F17" s="13"/>
      <c r="G17" s="15"/>
      <c r="H17" s="15" t="s">
        <v>87</v>
      </c>
      <c r="I17" s="15">
        <v>0.4</v>
      </c>
      <c r="J17" s="16" t="s">
        <v>116</v>
      </c>
      <c r="K17" s="17" t="str">
        <f>IF(J17="","",VLOOKUP(J17,Streamgage_PORs!$A$1:$F$37,5,FALSE)&amp;"; "&amp;ROUND(VLOOKUP(J17,Streamgage_PORs!$A$1:$F$37,6,FALSE),0)&amp;" years")</f>
        <v>2008-2017; 8 years</v>
      </c>
      <c r="L17" s="15" t="s">
        <v>110</v>
      </c>
      <c r="M17" s="15" t="s">
        <v>178</v>
      </c>
      <c r="N17" s="26">
        <v>5</v>
      </c>
      <c r="O17" s="26"/>
      <c r="P17" s="12">
        <f>FecalColiformMPN!$AS17</f>
        <v>744</v>
      </c>
      <c r="Q17" s="12">
        <f>FecalColiformMPN!$AT17</f>
        <v>24</v>
      </c>
      <c r="R17" s="12">
        <f>FecalColiformMF!$AS17</f>
        <v>331</v>
      </c>
      <c r="S17" s="12">
        <f>FecalColiformMF!$AT17</f>
        <v>14</v>
      </c>
      <c r="T17" s="26">
        <f t="shared" si="0"/>
        <v>1</v>
      </c>
      <c r="U17" s="26">
        <f t="shared" si="1"/>
        <v>5</v>
      </c>
      <c r="V17" s="26" t="str">
        <f t="shared" si="2"/>
        <v>(The rest)</v>
      </c>
      <c r="W17" s="12">
        <f>TotalPhosphorus!$AS17</f>
        <v>1081</v>
      </c>
      <c r="X17" s="12">
        <f>TotalPhosphorus!$AT17</f>
        <v>38</v>
      </c>
      <c r="Y17" s="26">
        <f t="shared" si="3"/>
        <v>1</v>
      </c>
      <c r="Z17" s="26">
        <f t="shared" si="4"/>
        <v>5</v>
      </c>
      <c r="AA17" s="26" t="str">
        <f t="shared" si="5"/>
        <v>(The rest)</v>
      </c>
      <c r="AB17" s="12">
        <f>'BOD5'!$AS17</f>
        <v>1018</v>
      </c>
      <c r="AC17" s="12">
        <f>'BOD5'!$AT17</f>
        <v>37</v>
      </c>
      <c r="AD17" s="26">
        <f t="shared" si="6"/>
        <v>1</v>
      </c>
      <c r="AE17" s="26">
        <f t="shared" si="7"/>
        <v>5</v>
      </c>
      <c r="AF17" s="26" t="str">
        <f t="shared" si="8"/>
        <v>(The rest)</v>
      </c>
      <c r="AG17" s="12">
        <f>TSS!$AS17</f>
        <v>1019</v>
      </c>
      <c r="AH17" s="12">
        <f>TSS!$AT17</f>
        <v>37</v>
      </c>
      <c r="AI17" s="26">
        <f t="shared" si="9"/>
        <v>1</v>
      </c>
      <c r="AJ17" s="26">
        <f t="shared" si="10"/>
        <v>5</v>
      </c>
      <c r="AK17" s="26" t="str">
        <f t="shared" si="11"/>
        <v>(The rest)</v>
      </c>
      <c r="AL17" s="12">
        <f>Nitrate!$AS17</f>
        <v>1011</v>
      </c>
      <c r="AM17" s="12">
        <f>Nitrate!$AT17</f>
        <v>36</v>
      </c>
      <c r="AN17" s="26">
        <f t="shared" si="12"/>
        <v>1</v>
      </c>
      <c r="AO17" s="26">
        <f t="shared" si="13"/>
        <v>5</v>
      </c>
      <c r="AP17" s="26" t="str">
        <f t="shared" si="14"/>
        <v>(The rest)</v>
      </c>
      <c r="AQ17" s="12">
        <f>Nitrite!$AS17</f>
        <v>1011</v>
      </c>
      <c r="AR17" s="12">
        <f>Nitrite!$AT17</f>
        <v>36</v>
      </c>
      <c r="AS17" s="26">
        <f t="shared" si="15"/>
        <v>1</v>
      </c>
      <c r="AT17" s="26">
        <f t="shared" si="16"/>
        <v>5</v>
      </c>
      <c r="AU17" s="26" t="str">
        <f t="shared" si="17"/>
        <v>(The rest)</v>
      </c>
      <c r="AV17" s="12">
        <f>TKN!$AS17</f>
        <v>1053</v>
      </c>
      <c r="AW17" s="12">
        <f>TKN!$AT17</f>
        <v>37</v>
      </c>
      <c r="AX17" s="26">
        <f t="shared" si="18"/>
        <v>1</v>
      </c>
      <c r="AY17" s="26">
        <f t="shared" si="19"/>
        <v>5</v>
      </c>
      <c r="AZ17" s="26" t="str">
        <f t="shared" si="20"/>
        <v>(The rest)</v>
      </c>
      <c r="BA17" s="12">
        <f>AmmoniaNitrogen!$AS17</f>
        <v>1077</v>
      </c>
      <c r="BB17" s="12">
        <f>AmmoniaNitrogen!$AT17</f>
        <v>38</v>
      </c>
      <c r="BC17" s="26">
        <f t="shared" si="21"/>
        <v>1</v>
      </c>
      <c r="BD17" s="26">
        <f t="shared" si="22"/>
        <v>5</v>
      </c>
      <c r="BE17" s="26" t="str">
        <f t="shared" si="23"/>
        <v>(The rest)</v>
      </c>
      <c r="BF17" s="12">
        <f>Temp!$AS17</f>
        <v>1076</v>
      </c>
      <c r="BG17" s="12">
        <f>Temp!$AT17</f>
        <v>38</v>
      </c>
      <c r="BH17" s="26">
        <f t="shared" si="24"/>
        <v>1</v>
      </c>
      <c r="BI17" s="26">
        <f t="shared" si="25"/>
        <v>5</v>
      </c>
      <c r="BJ17" s="26" t="str">
        <f t="shared" si="26"/>
        <v>(The rest)</v>
      </c>
      <c r="BK17" s="12">
        <f>DO!$AS17</f>
        <v>1076</v>
      </c>
      <c r="BL17" s="12">
        <f>DO!$AT17</f>
        <v>38</v>
      </c>
      <c r="BM17" s="26">
        <f t="shared" si="27"/>
        <v>1</v>
      </c>
      <c r="BN17" s="26">
        <f t="shared" si="28"/>
        <v>5</v>
      </c>
      <c r="BO17" s="26" t="str">
        <f t="shared" si="29"/>
        <v>(The rest)</v>
      </c>
      <c r="BP17" s="38">
        <v>5</v>
      </c>
      <c r="BS17" s="16" t="s">
        <v>115</v>
      </c>
    </row>
    <row r="18" spans="1:71" ht="30" x14ac:dyDescent="0.25">
      <c r="A18" s="12" t="str">
        <f>FecalColiformMPN!A19</f>
        <v>Menomonee R.</v>
      </c>
      <c r="B18" s="12" t="str">
        <f>FecalColiformMPN!B19</f>
        <v>RI-31</v>
      </c>
      <c r="C18" s="19" t="s">
        <v>87</v>
      </c>
      <c r="D18" s="13">
        <v>8</v>
      </c>
      <c r="E18" s="13" t="s">
        <v>88</v>
      </c>
      <c r="F18" s="13"/>
      <c r="G18" s="15"/>
      <c r="H18" s="15" t="s">
        <v>88</v>
      </c>
      <c r="I18" s="15"/>
      <c r="J18" s="16"/>
      <c r="K18" s="17" t="str">
        <f>IF(J18="","",VLOOKUP(J18,Streamgage_PORs!$A$1:$F$37,5,FALSE)&amp;"; "&amp;ROUND(VLOOKUP(J18,Streamgage_PORs!$A$1:$F$37,6,FALSE),0)&amp;" years")</f>
        <v/>
      </c>
      <c r="L18" s="15"/>
      <c r="M18" s="15" t="s">
        <v>178</v>
      </c>
      <c r="N18" s="26">
        <v>5</v>
      </c>
      <c r="O18" s="26"/>
      <c r="P18" s="12">
        <f>FecalColiformMPN!$AS19</f>
        <v>257</v>
      </c>
      <c r="Q18" s="12">
        <f>FecalColiformMPN!$AT19</f>
        <v>11</v>
      </c>
      <c r="R18" s="12">
        <f>FecalColiformMF!$AS19</f>
        <v>331</v>
      </c>
      <c r="S18" s="12">
        <f>FecalColiformMF!$AT19</f>
        <v>14</v>
      </c>
      <c r="T18" s="26">
        <f t="shared" si="0"/>
        <v>1</v>
      </c>
      <c r="U18" s="26">
        <f t="shared" si="1"/>
        <v>5</v>
      </c>
      <c r="V18" s="26" t="str">
        <f t="shared" si="2"/>
        <v>(The rest)</v>
      </c>
      <c r="W18" s="12">
        <f>TotalPhosphorus!$AS19</f>
        <v>594</v>
      </c>
      <c r="X18" s="12">
        <f>TotalPhosphorus!$AT19</f>
        <v>25</v>
      </c>
      <c r="Y18" s="26">
        <f t="shared" si="3"/>
        <v>1</v>
      </c>
      <c r="Z18" s="26">
        <f t="shared" si="4"/>
        <v>5</v>
      </c>
      <c r="AA18" s="26" t="str">
        <f t="shared" si="5"/>
        <v>(The rest)</v>
      </c>
      <c r="AB18" s="12">
        <f>'BOD5'!$AS19</f>
        <v>594</v>
      </c>
      <c r="AC18" s="12">
        <f>'BOD5'!$AT19</f>
        <v>25</v>
      </c>
      <c r="AD18" s="26">
        <f t="shared" si="6"/>
        <v>1</v>
      </c>
      <c r="AE18" s="26">
        <f t="shared" si="7"/>
        <v>5</v>
      </c>
      <c r="AF18" s="26" t="str">
        <f t="shared" si="8"/>
        <v>(The rest)</v>
      </c>
      <c r="AG18" s="12">
        <f>TSS!$AS19</f>
        <v>594</v>
      </c>
      <c r="AH18" s="12">
        <f>TSS!$AT19</f>
        <v>25</v>
      </c>
      <c r="AI18" s="26">
        <f t="shared" si="9"/>
        <v>1</v>
      </c>
      <c r="AJ18" s="26">
        <f t="shared" si="10"/>
        <v>5</v>
      </c>
      <c r="AK18" s="26" t="str">
        <f t="shared" si="11"/>
        <v>(The rest)</v>
      </c>
      <c r="AL18" s="12">
        <f>Nitrate!$AS19</f>
        <v>594</v>
      </c>
      <c r="AM18" s="12">
        <f>Nitrate!$AT19</f>
        <v>25</v>
      </c>
      <c r="AN18" s="26">
        <f t="shared" si="12"/>
        <v>1</v>
      </c>
      <c r="AO18" s="26">
        <f t="shared" si="13"/>
        <v>5</v>
      </c>
      <c r="AP18" s="26" t="str">
        <f t="shared" si="14"/>
        <v>(The rest)</v>
      </c>
      <c r="AQ18" s="12">
        <f>Nitrite!$AS19</f>
        <v>594</v>
      </c>
      <c r="AR18" s="12">
        <f>Nitrite!$AT19</f>
        <v>25</v>
      </c>
      <c r="AS18" s="26">
        <f t="shared" si="15"/>
        <v>1</v>
      </c>
      <c r="AT18" s="26">
        <f t="shared" si="16"/>
        <v>5</v>
      </c>
      <c r="AU18" s="26" t="str">
        <f t="shared" si="17"/>
        <v>(The rest)</v>
      </c>
      <c r="AV18" s="12">
        <f>TKN!$AS19</f>
        <v>594</v>
      </c>
      <c r="AW18" s="12">
        <f>TKN!$AT19</f>
        <v>25</v>
      </c>
      <c r="AX18" s="26">
        <f t="shared" si="18"/>
        <v>1</v>
      </c>
      <c r="AY18" s="26">
        <f t="shared" si="19"/>
        <v>5</v>
      </c>
      <c r="AZ18" s="26" t="str">
        <f t="shared" si="20"/>
        <v>(The rest)</v>
      </c>
      <c r="BA18" s="12">
        <f>AmmoniaNitrogen!$AS19</f>
        <v>594</v>
      </c>
      <c r="BB18" s="12">
        <f>AmmoniaNitrogen!$AT19</f>
        <v>25</v>
      </c>
      <c r="BC18" s="26">
        <f t="shared" si="21"/>
        <v>1</v>
      </c>
      <c r="BD18" s="26">
        <f t="shared" si="22"/>
        <v>5</v>
      </c>
      <c r="BE18" s="26" t="str">
        <f t="shared" si="23"/>
        <v>(The rest)</v>
      </c>
      <c r="BF18" s="12">
        <f>Temp!$AS19</f>
        <v>594</v>
      </c>
      <c r="BG18" s="12">
        <f>Temp!$AT19</f>
        <v>25</v>
      </c>
      <c r="BH18" s="26">
        <f t="shared" si="24"/>
        <v>1</v>
      </c>
      <c r="BI18" s="26">
        <f t="shared" si="25"/>
        <v>5</v>
      </c>
      <c r="BJ18" s="26" t="str">
        <f t="shared" si="26"/>
        <v>(The rest)</v>
      </c>
      <c r="BK18" s="12">
        <f>DO!$AS19</f>
        <v>594</v>
      </c>
      <c r="BL18" s="12">
        <f>DO!$AT19</f>
        <v>25</v>
      </c>
      <c r="BM18" s="26">
        <f t="shared" si="27"/>
        <v>1</v>
      </c>
      <c r="BN18" s="26">
        <f t="shared" si="28"/>
        <v>5</v>
      </c>
      <c r="BO18" s="26" t="str">
        <f t="shared" si="29"/>
        <v>(The rest)</v>
      </c>
      <c r="BP18" s="38">
        <v>5</v>
      </c>
      <c r="BS18" s="16" t="s">
        <v>115</v>
      </c>
    </row>
    <row r="19" spans="1:71" s="20" customFormat="1" ht="30" x14ac:dyDescent="0.25">
      <c r="A19" s="20" t="str">
        <f>FecalColiformMPN!A18</f>
        <v>Menomonee R.</v>
      </c>
      <c r="B19" s="20" t="str">
        <f>FecalColiformMPN!B18</f>
        <v>RI-17</v>
      </c>
      <c r="C19" s="25" t="s">
        <v>87</v>
      </c>
      <c r="D19" s="21">
        <v>9</v>
      </c>
      <c r="E19" s="21" t="s">
        <v>88</v>
      </c>
      <c r="F19" s="21"/>
      <c r="G19" s="22"/>
      <c r="H19" s="22" t="s">
        <v>88</v>
      </c>
      <c r="I19" s="22"/>
      <c r="J19" s="23"/>
      <c r="K19" s="24" t="str">
        <f>IF(J19="","",VLOOKUP(J19,Streamgage_PORs!$A$1:$F$37,5,FALSE)&amp;"; "&amp;ROUND(VLOOKUP(J19,Streamgage_PORs!$A$1:$F$37,6,FALSE),0)&amp;" years")</f>
        <v/>
      </c>
      <c r="L19" s="22"/>
      <c r="M19" s="22" t="s">
        <v>178</v>
      </c>
      <c r="N19" s="29">
        <v>5</v>
      </c>
      <c r="O19" s="29"/>
      <c r="P19" s="20">
        <f>FecalColiformMPN!$AS18</f>
        <v>736</v>
      </c>
      <c r="Q19" s="20">
        <f>FecalColiformMPN!$AT18</f>
        <v>23</v>
      </c>
      <c r="R19" s="20">
        <f>FecalColiformMF!$AS18</f>
        <v>331</v>
      </c>
      <c r="S19" s="20">
        <f>FecalColiformMF!$AT18</f>
        <v>14</v>
      </c>
      <c r="T19" s="29">
        <f t="shared" si="0"/>
        <v>1</v>
      </c>
      <c r="U19" s="29">
        <f t="shared" si="1"/>
        <v>5</v>
      </c>
      <c r="V19" s="29" t="str">
        <f t="shared" si="2"/>
        <v>(The rest)</v>
      </c>
      <c r="W19" s="20">
        <f>TotalPhosphorus!$AS18</f>
        <v>1073</v>
      </c>
      <c r="X19" s="20">
        <f>TotalPhosphorus!$AT18</f>
        <v>37</v>
      </c>
      <c r="Y19" s="29">
        <f t="shared" si="3"/>
        <v>1</v>
      </c>
      <c r="Z19" s="29">
        <f t="shared" si="4"/>
        <v>5</v>
      </c>
      <c r="AA19" s="29" t="str">
        <f t="shared" si="5"/>
        <v>(The rest)</v>
      </c>
      <c r="AB19" s="20">
        <f>'BOD5'!$AS18</f>
        <v>931</v>
      </c>
      <c r="AC19" s="20">
        <f>'BOD5'!$AT18</f>
        <v>35</v>
      </c>
      <c r="AD19" s="29">
        <f t="shared" si="6"/>
        <v>1</v>
      </c>
      <c r="AE19" s="29">
        <f t="shared" si="7"/>
        <v>5</v>
      </c>
      <c r="AF19" s="29" t="str">
        <f t="shared" si="8"/>
        <v>(The rest)</v>
      </c>
      <c r="AG19" s="20">
        <f>TSS!$AS18</f>
        <v>965</v>
      </c>
      <c r="AH19" s="20">
        <f>TSS!$AT18</f>
        <v>35</v>
      </c>
      <c r="AI19" s="29">
        <f t="shared" si="9"/>
        <v>1</v>
      </c>
      <c r="AJ19" s="29">
        <f t="shared" si="10"/>
        <v>5</v>
      </c>
      <c r="AK19" s="29" t="str">
        <f t="shared" si="11"/>
        <v>(The rest)</v>
      </c>
      <c r="AL19" s="20">
        <f>Nitrate!$AS18</f>
        <v>965</v>
      </c>
      <c r="AM19" s="20">
        <f>Nitrate!$AT18</f>
        <v>35</v>
      </c>
      <c r="AN19" s="29">
        <f t="shared" si="12"/>
        <v>1</v>
      </c>
      <c r="AO19" s="29">
        <f t="shared" si="13"/>
        <v>5</v>
      </c>
      <c r="AP19" s="29" t="str">
        <f t="shared" si="14"/>
        <v>(The rest)</v>
      </c>
      <c r="AQ19" s="20">
        <f>Nitrite!$AS18</f>
        <v>965</v>
      </c>
      <c r="AR19" s="20">
        <f>Nitrite!$AT18</f>
        <v>35</v>
      </c>
      <c r="AS19" s="29">
        <f t="shared" si="15"/>
        <v>1</v>
      </c>
      <c r="AT19" s="29">
        <f t="shared" si="16"/>
        <v>5</v>
      </c>
      <c r="AU19" s="29" t="str">
        <f t="shared" si="17"/>
        <v>(The rest)</v>
      </c>
      <c r="AV19" s="20">
        <f>TKN!$AS18</f>
        <v>1053</v>
      </c>
      <c r="AW19" s="20">
        <f>TKN!$AT18</f>
        <v>37</v>
      </c>
      <c r="AX19" s="29">
        <f t="shared" si="18"/>
        <v>1</v>
      </c>
      <c r="AY19" s="29">
        <f t="shared" si="19"/>
        <v>5</v>
      </c>
      <c r="AZ19" s="29" t="str">
        <f t="shared" si="20"/>
        <v>(The rest)</v>
      </c>
      <c r="BA19" s="20">
        <f>AmmoniaNitrogen!$AS18</f>
        <v>1073</v>
      </c>
      <c r="BB19" s="20">
        <f>AmmoniaNitrogen!$AT18</f>
        <v>37</v>
      </c>
      <c r="BC19" s="29">
        <f t="shared" si="21"/>
        <v>1</v>
      </c>
      <c r="BD19" s="29">
        <f t="shared" si="22"/>
        <v>5</v>
      </c>
      <c r="BE19" s="29" t="str">
        <f t="shared" si="23"/>
        <v>(The rest)</v>
      </c>
      <c r="BF19" s="20">
        <f>Temp!$AS18</f>
        <v>989</v>
      </c>
      <c r="BG19" s="20">
        <f>Temp!$AT18</f>
        <v>36</v>
      </c>
      <c r="BH19" s="29">
        <f t="shared" si="24"/>
        <v>1</v>
      </c>
      <c r="BI19" s="29">
        <f t="shared" si="25"/>
        <v>5</v>
      </c>
      <c r="BJ19" s="29" t="str">
        <f t="shared" si="26"/>
        <v>(The rest)</v>
      </c>
      <c r="BK19" s="20">
        <f>DO!$AS18</f>
        <v>989</v>
      </c>
      <c r="BL19" s="20">
        <f>DO!$AT18</f>
        <v>36</v>
      </c>
      <c r="BM19" s="29">
        <f t="shared" si="27"/>
        <v>1</v>
      </c>
      <c r="BN19" s="29">
        <f t="shared" si="28"/>
        <v>5</v>
      </c>
      <c r="BO19" s="29" t="str">
        <f t="shared" si="29"/>
        <v>(The rest)</v>
      </c>
      <c r="BP19" s="20">
        <v>5</v>
      </c>
      <c r="BS19" s="16" t="s">
        <v>115</v>
      </c>
    </row>
    <row r="20" spans="1:71" ht="45" x14ac:dyDescent="0.25">
      <c r="A20" s="12" t="str">
        <f>FecalColiformMPN!A20</f>
        <v>Kinnickinnic R.</v>
      </c>
      <c r="B20" s="12" t="str">
        <f>FecalColiformMPN!B20</f>
        <v>RI-12</v>
      </c>
      <c r="C20" s="13" t="s">
        <v>88</v>
      </c>
      <c r="D20" s="13">
        <v>1</v>
      </c>
      <c r="E20" s="13" t="s">
        <v>88</v>
      </c>
      <c r="F20" s="13"/>
      <c r="G20" s="15"/>
      <c r="H20" s="15" t="s">
        <v>87</v>
      </c>
      <c r="I20" s="15">
        <v>0.5</v>
      </c>
      <c r="J20" s="16" t="s">
        <v>125</v>
      </c>
      <c r="K20" s="17" t="str">
        <f>IF(J20="","",VLOOKUP(J20,Streamgage_PORs!$A$1:$F$37,5,FALSE)&amp;"; "&amp;ROUND(VLOOKUP(J20,Streamgage_PORs!$A$1:$F$37,6,FALSE),0)&amp;" years")</f>
        <v>1996-1997; 1 years</v>
      </c>
      <c r="L20" s="15" t="s">
        <v>127</v>
      </c>
      <c r="M20" s="15" t="s">
        <v>179</v>
      </c>
      <c r="N20" s="26">
        <v>1</v>
      </c>
      <c r="O20" s="26" t="s">
        <v>194</v>
      </c>
      <c r="P20" s="12">
        <f>FecalColiformMPN!$AS20</f>
        <v>674</v>
      </c>
      <c r="Q20" s="12">
        <f>FecalColiformMPN!$AT20</f>
        <v>22</v>
      </c>
      <c r="R20" s="12">
        <f>FecalColiformMF!$AS20</f>
        <v>331</v>
      </c>
      <c r="S20" s="12">
        <f>FecalColiformMF!$AT20</f>
        <v>14</v>
      </c>
      <c r="T20" s="26">
        <f t="shared" si="0"/>
        <v>1</v>
      </c>
      <c r="U20" s="26">
        <f t="shared" si="1"/>
        <v>1</v>
      </c>
      <c r="V20" s="26" t="str">
        <f t="shared" si="2"/>
        <v>1: good position, good data availability</v>
      </c>
      <c r="W20" s="12">
        <f>TotalPhosphorus!$AS20</f>
        <v>1011</v>
      </c>
      <c r="X20" s="12">
        <f>TotalPhosphorus!$AT20</f>
        <v>36</v>
      </c>
      <c r="Y20" s="26">
        <f t="shared" si="3"/>
        <v>1</v>
      </c>
      <c r="Z20" s="26">
        <f t="shared" si="4"/>
        <v>1</v>
      </c>
      <c r="AA20" s="26" t="str">
        <f t="shared" si="5"/>
        <v>1: good position, good data availability</v>
      </c>
      <c r="AB20" s="12">
        <f>'BOD5'!$AS20</f>
        <v>1011</v>
      </c>
      <c r="AC20" s="12">
        <f>'BOD5'!$AT20</f>
        <v>36</v>
      </c>
      <c r="AD20" s="26">
        <f t="shared" si="6"/>
        <v>1</v>
      </c>
      <c r="AE20" s="26">
        <f t="shared" si="7"/>
        <v>1</v>
      </c>
      <c r="AF20" s="26" t="str">
        <f t="shared" si="8"/>
        <v>1: good position, good data availability</v>
      </c>
      <c r="AG20" s="12">
        <f>TSS!$AS20</f>
        <v>1011</v>
      </c>
      <c r="AH20" s="12">
        <f>TSS!$AT20</f>
        <v>36</v>
      </c>
      <c r="AI20" s="26">
        <f t="shared" si="9"/>
        <v>1</v>
      </c>
      <c r="AJ20" s="26">
        <f t="shared" si="10"/>
        <v>1</v>
      </c>
      <c r="AK20" s="26" t="str">
        <f t="shared" si="11"/>
        <v>1: good position, good data availability</v>
      </c>
      <c r="AL20" s="12">
        <f>Nitrate!$AS20</f>
        <v>1011</v>
      </c>
      <c r="AM20" s="12">
        <f>Nitrate!$AT20</f>
        <v>36</v>
      </c>
      <c r="AN20" s="26">
        <f t="shared" si="12"/>
        <v>1</v>
      </c>
      <c r="AO20" s="26">
        <f t="shared" si="13"/>
        <v>1</v>
      </c>
      <c r="AP20" s="26" t="str">
        <f t="shared" si="14"/>
        <v>1: good position, good data availability</v>
      </c>
      <c r="AQ20" s="12">
        <f>Nitrite!$AS20</f>
        <v>1011</v>
      </c>
      <c r="AR20" s="12">
        <f>Nitrite!$AT20</f>
        <v>36</v>
      </c>
      <c r="AS20" s="26">
        <f t="shared" si="15"/>
        <v>1</v>
      </c>
      <c r="AT20" s="26">
        <f t="shared" si="16"/>
        <v>1</v>
      </c>
      <c r="AU20" s="26" t="str">
        <f t="shared" si="17"/>
        <v>1: good position, good data availability</v>
      </c>
      <c r="AV20" s="12">
        <f>TKN!$AS20</f>
        <v>1011</v>
      </c>
      <c r="AW20" s="12">
        <f>TKN!$AT20</f>
        <v>36</v>
      </c>
      <c r="AX20" s="26">
        <f t="shared" si="18"/>
        <v>1</v>
      </c>
      <c r="AY20" s="26">
        <f t="shared" si="19"/>
        <v>1</v>
      </c>
      <c r="AZ20" s="26" t="str">
        <f t="shared" si="20"/>
        <v>1: good position, good data availability</v>
      </c>
      <c r="BA20" s="12">
        <f>AmmoniaNitrogen!$AS20</f>
        <v>1011</v>
      </c>
      <c r="BB20" s="12">
        <f>AmmoniaNitrogen!$AT20</f>
        <v>36</v>
      </c>
      <c r="BC20" s="26">
        <f t="shared" si="21"/>
        <v>1</v>
      </c>
      <c r="BD20" s="26">
        <f t="shared" si="22"/>
        <v>1</v>
      </c>
      <c r="BE20" s="26" t="str">
        <f t="shared" si="23"/>
        <v>1: good position, good data availability</v>
      </c>
      <c r="BF20" s="12">
        <f>Temp!$AS20</f>
        <v>1009</v>
      </c>
      <c r="BG20" s="12">
        <f>Temp!$AT20</f>
        <v>36</v>
      </c>
      <c r="BH20" s="26">
        <f t="shared" si="24"/>
        <v>1</v>
      </c>
      <c r="BI20" s="26">
        <f t="shared" si="25"/>
        <v>1</v>
      </c>
      <c r="BJ20" s="26" t="str">
        <f t="shared" si="26"/>
        <v>1: good position, good data availability</v>
      </c>
      <c r="BK20" s="12">
        <f>DO!$AS20</f>
        <v>1009</v>
      </c>
      <c r="BL20" s="12">
        <f>DO!$AT20</f>
        <v>36</v>
      </c>
      <c r="BM20" s="26">
        <f t="shared" si="27"/>
        <v>1</v>
      </c>
      <c r="BN20" s="26">
        <f t="shared" si="28"/>
        <v>1</v>
      </c>
      <c r="BO20" s="26" t="str">
        <f t="shared" si="29"/>
        <v>1: good position, good data availability</v>
      </c>
      <c r="BP20" s="38">
        <v>1</v>
      </c>
      <c r="BQ20" s="26" t="s">
        <v>207</v>
      </c>
      <c r="BS20" s="16" t="s">
        <v>123</v>
      </c>
    </row>
    <row r="21" spans="1:71" ht="45" x14ac:dyDescent="0.25">
      <c r="A21" s="12" t="str">
        <f>FecalColiformMPN!A21</f>
        <v>Kinnickinnic R.</v>
      </c>
      <c r="B21" s="12" t="str">
        <f>FecalColiformMPN!B21</f>
        <v>RI-13</v>
      </c>
      <c r="C21" s="13" t="s">
        <v>88</v>
      </c>
      <c r="D21" s="13">
        <v>2</v>
      </c>
      <c r="E21" s="13" t="s">
        <v>87</v>
      </c>
      <c r="F21" s="13">
        <v>0.6</v>
      </c>
      <c r="G21" s="15" t="s">
        <v>149</v>
      </c>
      <c r="H21" s="15" t="s">
        <v>87</v>
      </c>
      <c r="I21" s="15">
        <v>0.6</v>
      </c>
      <c r="J21" s="16" t="s">
        <v>123</v>
      </c>
      <c r="K21" s="17" t="str">
        <f>IF(J21="","",VLOOKUP(J21,Streamgage_PORs!$A$1:$F$37,5,FALSE)&amp;"; "&amp;ROUND(VLOOKUP(J21,Streamgage_PORs!$A$1:$F$37,6,FALSE),0)&amp;" years")</f>
        <v>1982-2017; 34 years</v>
      </c>
      <c r="L21" s="15" t="s">
        <v>110</v>
      </c>
      <c r="M21" s="15" t="s">
        <v>179</v>
      </c>
      <c r="N21" s="26">
        <v>1</v>
      </c>
      <c r="O21" s="26" t="s">
        <v>195</v>
      </c>
      <c r="P21" s="12">
        <f>FecalColiformMPN!$AS21</f>
        <v>751</v>
      </c>
      <c r="Q21" s="12">
        <f>FecalColiformMPN!$AT21</f>
        <v>25</v>
      </c>
      <c r="R21" s="12">
        <f>FecalColiformMF!$AS21</f>
        <v>331</v>
      </c>
      <c r="S21" s="12">
        <f>FecalColiformMF!$AT21</f>
        <v>14</v>
      </c>
      <c r="T21" s="26">
        <f t="shared" si="0"/>
        <v>1</v>
      </c>
      <c r="U21" s="26">
        <f t="shared" si="1"/>
        <v>1</v>
      </c>
      <c r="V21" s="26" t="str">
        <f t="shared" si="2"/>
        <v>1: good position, good data availability</v>
      </c>
      <c r="W21" s="12">
        <f>TotalPhosphorus!$AS21</f>
        <v>1084</v>
      </c>
      <c r="X21" s="12">
        <f>TotalPhosphorus!$AT21</f>
        <v>39</v>
      </c>
      <c r="Y21" s="26">
        <f t="shared" si="3"/>
        <v>1</v>
      </c>
      <c r="Z21" s="26">
        <f t="shared" si="4"/>
        <v>1</v>
      </c>
      <c r="AA21" s="26" t="str">
        <f t="shared" si="5"/>
        <v>1: good position, good data availability</v>
      </c>
      <c r="AB21" s="12">
        <f>'BOD5'!$AS21</f>
        <v>946</v>
      </c>
      <c r="AC21" s="12">
        <f>'BOD5'!$AT21</f>
        <v>36</v>
      </c>
      <c r="AD21" s="26">
        <f t="shared" si="6"/>
        <v>1</v>
      </c>
      <c r="AE21" s="26">
        <f t="shared" si="7"/>
        <v>1</v>
      </c>
      <c r="AF21" s="26" t="str">
        <f t="shared" si="8"/>
        <v>1: good position, good data availability</v>
      </c>
      <c r="AG21" s="12">
        <f>TSS!$AS21</f>
        <v>1053</v>
      </c>
      <c r="AH21" s="12">
        <f>TSS!$AT21</f>
        <v>39</v>
      </c>
      <c r="AI21" s="26">
        <f t="shared" si="9"/>
        <v>1</v>
      </c>
      <c r="AJ21" s="26">
        <f t="shared" si="10"/>
        <v>1</v>
      </c>
      <c r="AK21" s="26" t="str">
        <f t="shared" si="11"/>
        <v>1: good position, good data availability</v>
      </c>
      <c r="AL21" s="12">
        <f>Nitrate!$AS21</f>
        <v>1118</v>
      </c>
      <c r="AM21" s="12">
        <f>Nitrate!$AT21</f>
        <v>38</v>
      </c>
      <c r="AN21" s="26">
        <f t="shared" si="12"/>
        <v>1</v>
      </c>
      <c r="AO21" s="26">
        <f t="shared" si="13"/>
        <v>1</v>
      </c>
      <c r="AP21" s="26" t="str">
        <f t="shared" si="14"/>
        <v>1: good position, good data availability</v>
      </c>
      <c r="AQ21" s="12">
        <f>Nitrite!$AS21</f>
        <v>1118</v>
      </c>
      <c r="AR21" s="12">
        <f>Nitrite!$AT21</f>
        <v>38</v>
      </c>
      <c r="AS21" s="26">
        <f t="shared" si="15"/>
        <v>1</v>
      </c>
      <c r="AT21" s="26">
        <f t="shared" si="16"/>
        <v>1</v>
      </c>
      <c r="AU21" s="26" t="str">
        <f t="shared" si="17"/>
        <v>1: good position, good data availability</v>
      </c>
      <c r="AV21" s="12">
        <f>TKN!$AS21</f>
        <v>1118</v>
      </c>
      <c r="AW21" s="12">
        <f>TKN!$AT21</f>
        <v>38</v>
      </c>
      <c r="AX21" s="26">
        <f t="shared" si="18"/>
        <v>1</v>
      </c>
      <c r="AY21" s="26">
        <f t="shared" si="19"/>
        <v>1</v>
      </c>
      <c r="AZ21" s="26" t="str">
        <f t="shared" si="20"/>
        <v>1: good position, good data availability</v>
      </c>
      <c r="BA21" s="12">
        <f>AmmoniaNitrogen!$AS21</f>
        <v>1121</v>
      </c>
      <c r="BB21" s="12">
        <f>AmmoniaNitrogen!$AT21</f>
        <v>39</v>
      </c>
      <c r="BC21" s="26">
        <f t="shared" si="21"/>
        <v>1</v>
      </c>
      <c r="BD21" s="26">
        <f t="shared" si="22"/>
        <v>1</v>
      </c>
      <c r="BE21" s="26" t="str">
        <f t="shared" si="23"/>
        <v>1: good position, good data availability</v>
      </c>
      <c r="BF21" s="12">
        <f>Temp!$AS21</f>
        <v>1085</v>
      </c>
      <c r="BG21" s="12">
        <f>Temp!$AT21</f>
        <v>39</v>
      </c>
      <c r="BH21" s="26">
        <f t="shared" si="24"/>
        <v>1</v>
      </c>
      <c r="BI21" s="26">
        <f t="shared" si="25"/>
        <v>1</v>
      </c>
      <c r="BJ21" s="26" t="str">
        <f t="shared" si="26"/>
        <v>1: good position, good data availability</v>
      </c>
      <c r="BK21" s="12">
        <f>DO!$AS21</f>
        <v>1085</v>
      </c>
      <c r="BL21" s="12">
        <f>DO!$AT21</f>
        <v>39</v>
      </c>
      <c r="BM21" s="26">
        <f t="shared" si="27"/>
        <v>1</v>
      </c>
      <c r="BN21" s="26">
        <f t="shared" si="28"/>
        <v>1</v>
      </c>
      <c r="BO21" s="26" t="str">
        <f t="shared" si="29"/>
        <v>1: good position, good data availability</v>
      </c>
      <c r="BP21" s="38">
        <v>1</v>
      </c>
      <c r="BQ21" s="26" t="s">
        <v>207</v>
      </c>
      <c r="BS21" s="16" t="s">
        <v>123</v>
      </c>
    </row>
    <row r="22" spans="1:71" ht="45" x14ac:dyDescent="0.25">
      <c r="A22" s="12" t="str">
        <f>FecalColiformMPN!A22</f>
        <v>Kinnickinnic R.</v>
      </c>
      <c r="B22" s="12" t="str">
        <f>FecalColiformMPN!B22</f>
        <v>RI-14</v>
      </c>
      <c r="C22" s="13" t="s">
        <v>87</v>
      </c>
      <c r="D22" s="13">
        <v>3</v>
      </c>
      <c r="E22" s="13" t="s">
        <v>88</v>
      </c>
      <c r="F22" s="13"/>
      <c r="G22" s="15"/>
      <c r="H22" s="15" t="s">
        <v>88</v>
      </c>
      <c r="I22" s="15"/>
      <c r="J22" s="16"/>
      <c r="K22" s="17" t="str">
        <f>IF(J22="","",VLOOKUP(J22,Streamgage_PORs!$A$1:$F$37,5,FALSE)&amp;"; "&amp;ROUND(VLOOKUP(J22,Streamgage_PORs!$A$1:$F$37,6,FALSE),0)&amp;" years")</f>
        <v/>
      </c>
      <c r="L22" s="15"/>
      <c r="M22" s="15" t="s">
        <v>179</v>
      </c>
      <c r="N22" s="26">
        <v>5</v>
      </c>
      <c r="O22" s="26"/>
      <c r="P22" s="12">
        <f>FecalColiformMPN!$AS22</f>
        <v>736</v>
      </c>
      <c r="Q22" s="12">
        <f>FecalColiformMPN!$AT22</f>
        <v>23</v>
      </c>
      <c r="R22" s="12">
        <f>FecalColiformMF!$AS22</f>
        <v>331</v>
      </c>
      <c r="S22" s="12">
        <f>FecalColiformMF!$AT22</f>
        <v>14</v>
      </c>
      <c r="T22" s="26">
        <f t="shared" si="0"/>
        <v>1</v>
      </c>
      <c r="U22" s="26">
        <f t="shared" si="1"/>
        <v>5</v>
      </c>
      <c r="V22" s="26" t="str">
        <f t="shared" si="2"/>
        <v>(The rest)</v>
      </c>
      <c r="W22" s="12">
        <f>TotalPhosphorus!$AS22</f>
        <v>1073</v>
      </c>
      <c r="X22" s="12">
        <f>TotalPhosphorus!$AT22</f>
        <v>37</v>
      </c>
      <c r="Y22" s="26">
        <f t="shared" si="3"/>
        <v>1</v>
      </c>
      <c r="Z22" s="26">
        <f t="shared" si="4"/>
        <v>5</v>
      </c>
      <c r="AA22" s="26" t="str">
        <f t="shared" si="5"/>
        <v>(The rest)</v>
      </c>
      <c r="AB22" s="12">
        <f>'BOD5'!$AS22</f>
        <v>1011</v>
      </c>
      <c r="AC22" s="12">
        <f>'BOD5'!$AT22</f>
        <v>36</v>
      </c>
      <c r="AD22" s="26">
        <f t="shared" si="6"/>
        <v>1</v>
      </c>
      <c r="AE22" s="26">
        <f t="shared" si="7"/>
        <v>5</v>
      </c>
      <c r="AF22" s="26" t="str">
        <f t="shared" si="8"/>
        <v>(The rest)</v>
      </c>
      <c r="AG22" s="12">
        <f>TSS!$AS22</f>
        <v>1011</v>
      </c>
      <c r="AH22" s="12">
        <f>TSS!$AT22</f>
        <v>36</v>
      </c>
      <c r="AI22" s="26">
        <f t="shared" si="9"/>
        <v>1</v>
      </c>
      <c r="AJ22" s="26">
        <f t="shared" si="10"/>
        <v>5</v>
      </c>
      <c r="AK22" s="26" t="str">
        <f t="shared" si="11"/>
        <v>(The rest)</v>
      </c>
      <c r="AL22" s="12">
        <f>Nitrate!$AS22</f>
        <v>1011</v>
      </c>
      <c r="AM22" s="12">
        <f>Nitrate!$AT22</f>
        <v>36</v>
      </c>
      <c r="AN22" s="26">
        <f t="shared" si="12"/>
        <v>1</v>
      </c>
      <c r="AO22" s="26">
        <f t="shared" si="13"/>
        <v>5</v>
      </c>
      <c r="AP22" s="26" t="str">
        <f t="shared" si="14"/>
        <v>(The rest)</v>
      </c>
      <c r="AQ22" s="12">
        <f>Nitrite!$AS22</f>
        <v>1011</v>
      </c>
      <c r="AR22" s="12">
        <f>Nitrite!$AT22</f>
        <v>36</v>
      </c>
      <c r="AS22" s="26">
        <f t="shared" si="15"/>
        <v>1</v>
      </c>
      <c r="AT22" s="26">
        <f t="shared" si="16"/>
        <v>5</v>
      </c>
      <c r="AU22" s="26" t="str">
        <f t="shared" si="17"/>
        <v>(The rest)</v>
      </c>
      <c r="AV22" s="12">
        <f>TKN!$AS22</f>
        <v>1059</v>
      </c>
      <c r="AW22" s="12">
        <f>TKN!$AT22</f>
        <v>37</v>
      </c>
      <c r="AX22" s="26">
        <f t="shared" si="18"/>
        <v>1</v>
      </c>
      <c r="AY22" s="26">
        <f t="shared" si="19"/>
        <v>5</v>
      </c>
      <c r="AZ22" s="26" t="str">
        <f t="shared" si="20"/>
        <v>(The rest)</v>
      </c>
      <c r="BA22" s="12">
        <f>AmmoniaNitrogen!$AS22</f>
        <v>1073</v>
      </c>
      <c r="BB22" s="12">
        <f>AmmoniaNitrogen!$AT22</f>
        <v>37</v>
      </c>
      <c r="BC22" s="26">
        <f t="shared" si="21"/>
        <v>1</v>
      </c>
      <c r="BD22" s="26">
        <f t="shared" si="22"/>
        <v>5</v>
      </c>
      <c r="BE22" s="26" t="str">
        <f t="shared" si="23"/>
        <v>(The rest)</v>
      </c>
      <c r="BF22" s="12">
        <f>Temp!$AS22</f>
        <v>1072</v>
      </c>
      <c r="BG22" s="12">
        <f>Temp!$AT22</f>
        <v>37</v>
      </c>
      <c r="BH22" s="26">
        <f t="shared" si="24"/>
        <v>1</v>
      </c>
      <c r="BI22" s="26">
        <f t="shared" si="25"/>
        <v>5</v>
      </c>
      <c r="BJ22" s="26" t="str">
        <f t="shared" si="26"/>
        <v>(The rest)</v>
      </c>
      <c r="BK22" s="12">
        <f>DO!$AS22</f>
        <v>1072</v>
      </c>
      <c r="BL22" s="12">
        <f>DO!$AT22</f>
        <v>37</v>
      </c>
      <c r="BM22" s="26">
        <f t="shared" si="27"/>
        <v>1</v>
      </c>
      <c r="BN22" s="26">
        <f t="shared" si="28"/>
        <v>5</v>
      </c>
      <c r="BO22" s="26" t="str">
        <f t="shared" si="29"/>
        <v>(The rest)</v>
      </c>
      <c r="BP22" s="38">
        <v>5</v>
      </c>
      <c r="BQ22" s="26" t="s">
        <v>207</v>
      </c>
      <c r="BS22" s="16" t="s">
        <v>123</v>
      </c>
    </row>
    <row r="23" spans="1:71" ht="45" x14ac:dyDescent="0.25">
      <c r="A23" s="12" t="str">
        <f>FecalColiformMPN!A23</f>
        <v>Kinnickinnic R.</v>
      </c>
      <c r="B23" s="12" t="str">
        <f>FecalColiformMPN!B23</f>
        <v>RI-18</v>
      </c>
      <c r="C23" s="13" t="s">
        <v>87</v>
      </c>
      <c r="D23" s="13">
        <v>4</v>
      </c>
      <c r="E23" s="13" t="s">
        <v>88</v>
      </c>
      <c r="F23" s="13"/>
      <c r="G23" s="15"/>
      <c r="H23" s="15" t="s">
        <v>88</v>
      </c>
      <c r="I23" s="15"/>
      <c r="J23" s="16"/>
      <c r="K23" s="17" t="str">
        <f>IF(J23="","",VLOOKUP(J23,Streamgage_PORs!$A$1:$F$37,5,FALSE)&amp;"; "&amp;ROUND(VLOOKUP(J23,Streamgage_PORs!$A$1:$F$37,6,FALSE),0)&amp;" years")</f>
        <v/>
      </c>
      <c r="L23" s="15"/>
      <c r="M23" s="15" t="s">
        <v>179</v>
      </c>
      <c r="N23" s="26">
        <v>5</v>
      </c>
      <c r="O23" s="26"/>
      <c r="P23" s="12">
        <f>FecalColiformMPN!$AS23</f>
        <v>635</v>
      </c>
      <c r="Q23" s="12">
        <f>FecalColiformMPN!$AT23</f>
        <v>22</v>
      </c>
      <c r="R23" s="12">
        <f>FecalColiformMF!$AS23</f>
        <v>331</v>
      </c>
      <c r="S23" s="12">
        <f>FecalColiformMF!$AT23</f>
        <v>14</v>
      </c>
      <c r="T23" s="26">
        <f t="shared" si="0"/>
        <v>1</v>
      </c>
      <c r="U23" s="26">
        <f t="shared" si="1"/>
        <v>5</v>
      </c>
      <c r="V23" s="26" t="str">
        <f t="shared" si="2"/>
        <v>(The rest)</v>
      </c>
      <c r="W23" s="12">
        <f>TotalPhosphorus!$AS23</f>
        <v>973</v>
      </c>
      <c r="X23" s="12">
        <f>TotalPhosphorus!$AT23</f>
        <v>36</v>
      </c>
      <c r="Y23" s="26">
        <f t="shared" si="3"/>
        <v>1</v>
      </c>
      <c r="Z23" s="26">
        <f t="shared" si="4"/>
        <v>5</v>
      </c>
      <c r="AA23" s="26" t="str">
        <f t="shared" si="5"/>
        <v>(The rest)</v>
      </c>
      <c r="AB23" s="12">
        <f>'BOD5'!$AS23</f>
        <v>951</v>
      </c>
      <c r="AC23" s="12">
        <f>'BOD5'!$AT23</f>
        <v>36</v>
      </c>
      <c r="AD23" s="26">
        <f t="shared" si="6"/>
        <v>1</v>
      </c>
      <c r="AE23" s="26">
        <f t="shared" si="7"/>
        <v>5</v>
      </c>
      <c r="AF23" s="26" t="str">
        <f t="shared" si="8"/>
        <v>(The rest)</v>
      </c>
      <c r="AG23" s="12">
        <f>TSS!$AS23</f>
        <v>973</v>
      </c>
      <c r="AH23" s="12">
        <f>TSS!$AT23</f>
        <v>36</v>
      </c>
      <c r="AI23" s="26">
        <f t="shared" si="9"/>
        <v>1</v>
      </c>
      <c r="AJ23" s="26">
        <f t="shared" si="10"/>
        <v>5</v>
      </c>
      <c r="AK23" s="26" t="str">
        <f t="shared" si="11"/>
        <v>(The rest)</v>
      </c>
      <c r="AL23" s="12">
        <f>Nitrate!$AS23</f>
        <v>962</v>
      </c>
      <c r="AM23" s="12">
        <f>Nitrate!$AT23</f>
        <v>35</v>
      </c>
      <c r="AN23" s="26">
        <f t="shared" si="12"/>
        <v>1</v>
      </c>
      <c r="AO23" s="26">
        <f t="shared" si="13"/>
        <v>5</v>
      </c>
      <c r="AP23" s="26" t="str">
        <f t="shared" si="14"/>
        <v>(The rest)</v>
      </c>
      <c r="AQ23" s="12">
        <f>Nitrite!$AS23</f>
        <v>962</v>
      </c>
      <c r="AR23" s="12">
        <f>Nitrite!$AT23</f>
        <v>35</v>
      </c>
      <c r="AS23" s="26">
        <f t="shared" si="15"/>
        <v>1</v>
      </c>
      <c r="AT23" s="26">
        <f t="shared" si="16"/>
        <v>5</v>
      </c>
      <c r="AU23" s="26" t="str">
        <f t="shared" si="17"/>
        <v>(The rest)</v>
      </c>
      <c r="AV23" s="12">
        <f>TKN!$AS23</f>
        <v>962</v>
      </c>
      <c r="AW23" s="12">
        <f>TKN!$AT23</f>
        <v>35</v>
      </c>
      <c r="AX23" s="26">
        <f t="shared" si="18"/>
        <v>1</v>
      </c>
      <c r="AY23" s="26">
        <f t="shared" si="19"/>
        <v>5</v>
      </c>
      <c r="AZ23" s="26" t="str">
        <f t="shared" si="20"/>
        <v>(The rest)</v>
      </c>
      <c r="BA23" s="12">
        <f>AmmoniaNitrogen!$AS23</f>
        <v>973</v>
      </c>
      <c r="BB23" s="12">
        <f>AmmoniaNitrogen!$AT23</f>
        <v>36</v>
      </c>
      <c r="BC23" s="26">
        <f t="shared" si="21"/>
        <v>1</v>
      </c>
      <c r="BD23" s="26">
        <f t="shared" si="22"/>
        <v>5</v>
      </c>
      <c r="BE23" s="26" t="str">
        <f t="shared" si="23"/>
        <v>(The rest)</v>
      </c>
      <c r="BF23" s="12">
        <f>Temp!$AS23</f>
        <v>971</v>
      </c>
      <c r="BG23" s="12">
        <f>Temp!$AT23</f>
        <v>36</v>
      </c>
      <c r="BH23" s="26">
        <f t="shared" si="24"/>
        <v>1</v>
      </c>
      <c r="BI23" s="26">
        <f t="shared" si="25"/>
        <v>5</v>
      </c>
      <c r="BJ23" s="26" t="str">
        <f t="shared" si="26"/>
        <v>(The rest)</v>
      </c>
      <c r="BK23" s="12">
        <f>DO!$AS23</f>
        <v>971</v>
      </c>
      <c r="BL23" s="12">
        <f>DO!$AT23</f>
        <v>36</v>
      </c>
      <c r="BM23" s="26">
        <f t="shared" si="27"/>
        <v>1</v>
      </c>
      <c r="BN23" s="26">
        <f t="shared" si="28"/>
        <v>5</v>
      </c>
      <c r="BO23" s="26" t="str">
        <f t="shared" si="29"/>
        <v>(The rest)</v>
      </c>
      <c r="BP23" s="38">
        <v>5</v>
      </c>
      <c r="BQ23" s="26" t="s">
        <v>207</v>
      </c>
      <c r="BS23" s="16" t="s">
        <v>123</v>
      </c>
    </row>
    <row r="24" spans="1:71" s="20" customFormat="1" ht="45" x14ac:dyDescent="0.25">
      <c r="A24" s="20" t="str">
        <f>FecalColiformMPN!A24</f>
        <v>Kinnickinnic R.</v>
      </c>
      <c r="B24" s="20" t="str">
        <f>FecalColiformMPN!B24</f>
        <v>RI-19</v>
      </c>
      <c r="C24" s="21" t="s">
        <v>87</v>
      </c>
      <c r="D24" s="21">
        <v>5</v>
      </c>
      <c r="E24" s="21" t="s">
        <v>88</v>
      </c>
      <c r="F24" s="21"/>
      <c r="G24" s="22"/>
      <c r="H24" s="22" t="s">
        <v>88</v>
      </c>
      <c r="I24" s="22"/>
      <c r="J24" s="23"/>
      <c r="K24" s="24" t="str">
        <f>IF(J24="","",VLOOKUP(J24,Streamgage_PORs!$A$1:$F$37,5,FALSE)&amp;"; "&amp;ROUND(VLOOKUP(J24,Streamgage_PORs!$A$1:$F$37,6,FALSE),0)&amp;" years")</f>
        <v/>
      </c>
      <c r="L24" s="22"/>
      <c r="M24" s="22" t="s">
        <v>179</v>
      </c>
      <c r="N24" s="29">
        <v>5</v>
      </c>
      <c r="O24" s="29"/>
      <c r="P24" s="20">
        <f>FecalColiformMPN!$AS24</f>
        <v>624</v>
      </c>
      <c r="Q24" s="20">
        <f>FecalColiformMPN!$AT24</f>
        <v>21</v>
      </c>
      <c r="R24" s="20">
        <f>FecalColiformMF!$AS24</f>
        <v>331</v>
      </c>
      <c r="S24" s="20">
        <f>FecalColiformMF!$AT24</f>
        <v>14</v>
      </c>
      <c r="T24" s="29">
        <f t="shared" si="0"/>
        <v>1</v>
      </c>
      <c r="U24" s="29">
        <f t="shared" si="1"/>
        <v>5</v>
      </c>
      <c r="V24" s="29" t="str">
        <f t="shared" si="2"/>
        <v>(The rest)</v>
      </c>
      <c r="W24" s="20">
        <f>TotalPhosphorus!$AS24</f>
        <v>1014</v>
      </c>
      <c r="X24" s="20">
        <f>TotalPhosphorus!$AT24</f>
        <v>36</v>
      </c>
      <c r="Y24" s="29">
        <f t="shared" si="3"/>
        <v>1</v>
      </c>
      <c r="Z24" s="29">
        <f t="shared" si="4"/>
        <v>5</v>
      </c>
      <c r="AA24" s="29" t="str">
        <f t="shared" si="5"/>
        <v>(The rest)</v>
      </c>
      <c r="AB24" s="20">
        <f>'BOD5'!$AS24</f>
        <v>940</v>
      </c>
      <c r="AC24" s="20">
        <f>'BOD5'!$AT24</f>
        <v>35</v>
      </c>
      <c r="AD24" s="29">
        <f t="shared" si="6"/>
        <v>1</v>
      </c>
      <c r="AE24" s="29">
        <f t="shared" si="7"/>
        <v>5</v>
      </c>
      <c r="AF24" s="29" t="str">
        <f t="shared" si="8"/>
        <v>(The rest)</v>
      </c>
      <c r="AG24" s="20">
        <f>TSS!$AS24</f>
        <v>962</v>
      </c>
      <c r="AH24" s="20">
        <f>TSS!$AT24</f>
        <v>35</v>
      </c>
      <c r="AI24" s="29">
        <f t="shared" si="9"/>
        <v>1</v>
      </c>
      <c r="AJ24" s="29">
        <f t="shared" si="10"/>
        <v>5</v>
      </c>
      <c r="AK24" s="29" t="str">
        <f t="shared" si="11"/>
        <v>(The rest)</v>
      </c>
      <c r="AL24" s="20">
        <f>Nitrate!$AS24</f>
        <v>962</v>
      </c>
      <c r="AM24" s="20">
        <f>Nitrate!$AT24</f>
        <v>35</v>
      </c>
      <c r="AN24" s="29">
        <f t="shared" si="12"/>
        <v>1</v>
      </c>
      <c r="AO24" s="29">
        <f t="shared" si="13"/>
        <v>5</v>
      </c>
      <c r="AP24" s="29" t="str">
        <f t="shared" si="14"/>
        <v>(The rest)</v>
      </c>
      <c r="AQ24" s="20">
        <f>Nitrite!$AS24</f>
        <v>962</v>
      </c>
      <c r="AR24" s="20">
        <f>Nitrite!$AT24</f>
        <v>35</v>
      </c>
      <c r="AS24" s="29">
        <f t="shared" si="15"/>
        <v>1</v>
      </c>
      <c r="AT24" s="29">
        <f t="shared" si="16"/>
        <v>5</v>
      </c>
      <c r="AU24" s="29" t="str">
        <f t="shared" si="17"/>
        <v>(The rest)</v>
      </c>
      <c r="AV24" s="20">
        <f>TKN!$AS24</f>
        <v>962</v>
      </c>
      <c r="AW24" s="20">
        <f>TKN!$AT24</f>
        <v>35</v>
      </c>
      <c r="AX24" s="29">
        <f t="shared" si="18"/>
        <v>1</v>
      </c>
      <c r="AY24" s="29">
        <f t="shared" si="19"/>
        <v>5</v>
      </c>
      <c r="AZ24" s="29" t="str">
        <f t="shared" si="20"/>
        <v>(The rest)</v>
      </c>
      <c r="BA24" s="20">
        <f>AmmoniaNitrogen!$AS24</f>
        <v>962</v>
      </c>
      <c r="BB24" s="20">
        <f>AmmoniaNitrogen!$AT24</f>
        <v>35</v>
      </c>
      <c r="BC24" s="29">
        <f t="shared" si="21"/>
        <v>1</v>
      </c>
      <c r="BD24" s="29">
        <f t="shared" si="22"/>
        <v>5</v>
      </c>
      <c r="BE24" s="29" t="str">
        <f t="shared" si="23"/>
        <v>(The rest)</v>
      </c>
      <c r="BF24" s="20">
        <f>Temp!$AS24</f>
        <v>960</v>
      </c>
      <c r="BG24" s="20">
        <f>Temp!$AT24</f>
        <v>35</v>
      </c>
      <c r="BH24" s="29">
        <f t="shared" si="24"/>
        <v>1</v>
      </c>
      <c r="BI24" s="29">
        <f t="shared" si="25"/>
        <v>5</v>
      </c>
      <c r="BJ24" s="29" t="str">
        <f t="shared" si="26"/>
        <v>(The rest)</v>
      </c>
      <c r="BK24" s="20">
        <f>DO!$AS24</f>
        <v>960</v>
      </c>
      <c r="BL24" s="20">
        <f>DO!$AT24</f>
        <v>35</v>
      </c>
      <c r="BM24" s="29">
        <f t="shared" si="27"/>
        <v>1</v>
      </c>
      <c r="BN24" s="29">
        <f t="shared" si="28"/>
        <v>5</v>
      </c>
      <c r="BO24" s="29" t="str">
        <f t="shared" si="29"/>
        <v>(The rest)</v>
      </c>
      <c r="BP24" s="20">
        <v>5</v>
      </c>
      <c r="BQ24" s="29" t="s">
        <v>207</v>
      </c>
      <c r="BS24" s="16" t="s">
        <v>123</v>
      </c>
    </row>
    <row r="25" spans="1:71" ht="45" x14ac:dyDescent="0.25">
      <c r="A25" s="12" t="str">
        <f>FecalColiformMPN!A28</f>
        <v>Honey Creek</v>
      </c>
      <c r="B25" s="12" t="str">
        <f>FecalColiformMPN!B28</f>
        <v>HC-04</v>
      </c>
      <c r="C25" s="13" t="s">
        <v>88</v>
      </c>
      <c r="D25" s="13">
        <v>1</v>
      </c>
      <c r="E25" s="13" t="s">
        <v>88</v>
      </c>
      <c r="F25" s="13"/>
      <c r="G25" s="15"/>
      <c r="H25" s="15" t="s">
        <v>88</v>
      </c>
      <c r="I25" s="15"/>
      <c r="J25" s="16"/>
      <c r="K25" s="17" t="str">
        <f>IF(J25="","",VLOOKUP(J25,Streamgage_PORs!$A$1:$F$37,5,FALSE)&amp;"; "&amp;ROUND(VLOOKUP(J25,Streamgage_PORs!$A$1:$F$37,6,FALSE),0)&amp;" years")</f>
        <v/>
      </c>
      <c r="L25" s="15"/>
      <c r="M25" s="15" t="s">
        <v>180</v>
      </c>
      <c r="N25" s="26">
        <v>1</v>
      </c>
      <c r="O25" s="26" t="s">
        <v>194</v>
      </c>
      <c r="P25" s="12">
        <f>FecalColiformMPN!$AS28</f>
        <v>0</v>
      </c>
      <c r="Q25" s="12">
        <f>FecalColiformMPN!$AT28</f>
        <v>0</v>
      </c>
      <c r="R25" s="12">
        <f>FecalColiformMF!$AS28</f>
        <v>103</v>
      </c>
      <c r="S25" s="12">
        <f>FecalColiformMF!$AT28</f>
        <v>9</v>
      </c>
      <c r="T25" s="26">
        <f t="shared" si="0"/>
        <v>5</v>
      </c>
      <c r="U25" s="26">
        <f t="shared" si="1"/>
        <v>5</v>
      </c>
      <c r="V25" s="26" t="str">
        <f t="shared" si="2"/>
        <v>(The rest)</v>
      </c>
      <c r="W25" s="12">
        <f>TotalPhosphorus!$AS28</f>
        <v>103</v>
      </c>
      <c r="X25" s="12">
        <f>TotalPhosphorus!$AT28</f>
        <v>9</v>
      </c>
      <c r="Y25" s="26">
        <f>IF(AND(X25&gt;=15,W25&gt;=200),1,IF(AND(X25&gt;=10,W25&gt;=100),3,5))</f>
        <v>5</v>
      </c>
      <c r="Z25" s="26">
        <f t="shared" si="4"/>
        <v>5</v>
      </c>
      <c r="AA25" s="26" t="str">
        <f t="shared" si="5"/>
        <v>(The rest)</v>
      </c>
      <c r="AB25" s="12">
        <f>'BOD5'!$AS28</f>
        <v>103</v>
      </c>
      <c r="AC25" s="12">
        <f>'BOD5'!$AT28</f>
        <v>9</v>
      </c>
      <c r="AD25" s="26">
        <f t="shared" si="6"/>
        <v>5</v>
      </c>
      <c r="AE25" s="26">
        <f t="shared" si="7"/>
        <v>5</v>
      </c>
      <c r="AF25" s="26" t="str">
        <f t="shared" si="8"/>
        <v>(The rest)</v>
      </c>
      <c r="AG25" s="12">
        <f>TSS!$AS28</f>
        <v>103</v>
      </c>
      <c r="AH25" s="12">
        <f>TSS!$AT28</f>
        <v>9</v>
      </c>
      <c r="AI25" s="26">
        <f t="shared" si="9"/>
        <v>5</v>
      </c>
      <c r="AJ25" s="26">
        <f t="shared" si="10"/>
        <v>5</v>
      </c>
      <c r="AK25" s="26" t="str">
        <f t="shared" si="11"/>
        <v>(The rest)</v>
      </c>
      <c r="AL25" s="12">
        <f>Nitrate!$AS28</f>
        <v>166</v>
      </c>
      <c r="AM25" s="12">
        <f>Nitrate!$AT28</f>
        <v>15</v>
      </c>
      <c r="AN25" s="26">
        <f t="shared" si="12"/>
        <v>3</v>
      </c>
      <c r="AO25" s="26">
        <f t="shared" si="13"/>
        <v>3</v>
      </c>
      <c r="AP25" s="26" t="str">
        <f t="shared" si="14"/>
        <v>3: good position, decent data availability</v>
      </c>
      <c r="AQ25" s="12">
        <f>Nitrite!$AS28</f>
        <v>166</v>
      </c>
      <c r="AR25" s="12">
        <f>Nitrite!$AT28</f>
        <v>15</v>
      </c>
      <c r="AS25" s="26">
        <f t="shared" si="15"/>
        <v>3</v>
      </c>
      <c r="AT25" s="26">
        <f t="shared" si="16"/>
        <v>3</v>
      </c>
      <c r="AU25" s="26" t="str">
        <f t="shared" si="17"/>
        <v>3: good position, decent data availability</v>
      </c>
      <c r="AV25" s="12">
        <f>TKN!$AS28</f>
        <v>166</v>
      </c>
      <c r="AW25" s="12">
        <f>TKN!$AT28</f>
        <v>15</v>
      </c>
      <c r="AX25" s="26">
        <f t="shared" si="18"/>
        <v>3</v>
      </c>
      <c r="AY25" s="26">
        <f t="shared" si="19"/>
        <v>3</v>
      </c>
      <c r="AZ25" s="26" t="str">
        <f t="shared" si="20"/>
        <v>3: good position, decent data availability</v>
      </c>
      <c r="BA25" s="12">
        <f>AmmoniaNitrogen!$AS28</f>
        <v>166</v>
      </c>
      <c r="BB25" s="12">
        <f>AmmoniaNitrogen!$AT28</f>
        <v>15</v>
      </c>
      <c r="BC25" s="26">
        <f t="shared" si="21"/>
        <v>3</v>
      </c>
      <c r="BD25" s="26">
        <f t="shared" si="22"/>
        <v>3</v>
      </c>
      <c r="BE25" s="26" t="str">
        <f t="shared" si="23"/>
        <v>3: good position, decent data availability</v>
      </c>
      <c r="BF25" s="12">
        <f>Temp!$AS28</f>
        <v>103</v>
      </c>
      <c r="BG25" s="12">
        <f>Temp!$AT28</f>
        <v>9</v>
      </c>
      <c r="BH25" s="26">
        <f t="shared" si="24"/>
        <v>5</v>
      </c>
      <c r="BI25" s="26">
        <f t="shared" si="25"/>
        <v>5</v>
      </c>
      <c r="BJ25" s="26" t="str">
        <f t="shared" si="26"/>
        <v>(The rest)</v>
      </c>
      <c r="BK25" s="12">
        <f>DO!$AS28</f>
        <v>103</v>
      </c>
      <c r="BL25" s="12">
        <f>DO!$AT28</f>
        <v>9</v>
      </c>
      <c r="BM25" s="26">
        <f t="shared" si="27"/>
        <v>5</v>
      </c>
      <c r="BN25" s="26">
        <f t="shared" si="28"/>
        <v>5</v>
      </c>
      <c r="BO25" s="26" t="str">
        <f t="shared" si="29"/>
        <v>(The rest)</v>
      </c>
      <c r="BP25" s="38">
        <v>1</v>
      </c>
      <c r="BQ25" s="26" t="s">
        <v>209</v>
      </c>
      <c r="BS25" s="16" t="s">
        <v>128</v>
      </c>
    </row>
    <row r="26" spans="1:71" ht="45" x14ac:dyDescent="0.25">
      <c r="A26" s="12" t="str">
        <f>FecalColiformMPN!A29</f>
        <v>Honey Creek</v>
      </c>
      <c r="B26" s="12" t="str">
        <f>FecalColiformMPN!B29</f>
        <v>HC-05</v>
      </c>
      <c r="C26" s="13" t="s">
        <v>88</v>
      </c>
      <c r="D26" s="13">
        <v>2</v>
      </c>
      <c r="E26" s="13" t="s">
        <v>88</v>
      </c>
      <c r="F26" s="13"/>
      <c r="G26" s="15"/>
      <c r="H26" s="15" t="s">
        <v>88</v>
      </c>
      <c r="I26" s="15"/>
      <c r="J26" s="16"/>
      <c r="K26" s="17" t="str">
        <f>IF(J26="","",VLOOKUP(J26,Streamgage_PORs!$A$1:$F$37,5,FALSE)&amp;"; "&amp;ROUND(VLOOKUP(J26,Streamgage_PORs!$A$1:$F$37,6,FALSE),0)&amp;" years")</f>
        <v/>
      </c>
      <c r="L26" s="15"/>
      <c r="M26" s="15" t="s">
        <v>180</v>
      </c>
      <c r="N26" s="26">
        <v>2</v>
      </c>
      <c r="O26" s="26"/>
      <c r="P26" s="12">
        <f>FecalColiformMPN!$AS29</f>
        <v>0</v>
      </c>
      <c r="Q26" s="12">
        <f>FecalColiformMPN!$AT29</f>
        <v>0</v>
      </c>
      <c r="R26" s="12">
        <f>FecalColiformMF!$AS29</f>
        <v>103</v>
      </c>
      <c r="S26" s="12">
        <f>FecalColiformMF!$AT29</f>
        <v>9</v>
      </c>
      <c r="T26" s="26">
        <f t="shared" si="0"/>
        <v>5</v>
      </c>
      <c r="U26" s="26">
        <f t="shared" si="1"/>
        <v>5</v>
      </c>
      <c r="V26" s="26" t="str">
        <f t="shared" si="2"/>
        <v>(The rest)</v>
      </c>
      <c r="W26" s="12">
        <f>TotalPhosphorus!$AS29</f>
        <v>103</v>
      </c>
      <c r="X26" s="12">
        <f>TotalPhosphorus!$AT29</f>
        <v>9</v>
      </c>
      <c r="Y26" s="26">
        <f t="shared" si="3"/>
        <v>5</v>
      </c>
      <c r="Z26" s="26">
        <f t="shared" si="4"/>
        <v>5</v>
      </c>
      <c r="AA26" s="26" t="str">
        <f t="shared" si="5"/>
        <v>(The rest)</v>
      </c>
      <c r="AB26" s="12">
        <f>'BOD5'!$AS29</f>
        <v>103</v>
      </c>
      <c r="AC26" s="12">
        <f>'BOD5'!$AT29</f>
        <v>9</v>
      </c>
      <c r="AD26" s="26">
        <f t="shared" si="6"/>
        <v>5</v>
      </c>
      <c r="AE26" s="26">
        <f t="shared" si="7"/>
        <v>5</v>
      </c>
      <c r="AF26" s="26" t="str">
        <f t="shared" si="8"/>
        <v>(The rest)</v>
      </c>
      <c r="AG26" s="12">
        <f>TSS!$AS29</f>
        <v>103</v>
      </c>
      <c r="AH26" s="12">
        <f>TSS!$AT29</f>
        <v>9</v>
      </c>
      <c r="AI26" s="26">
        <f t="shared" si="9"/>
        <v>5</v>
      </c>
      <c r="AJ26" s="26">
        <f t="shared" si="10"/>
        <v>5</v>
      </c>
      <c r="AK26" s="26" t="str">
        <f t="shared" si="11"/>
        <v>(The rest)</v>
      </c>
      <c r="AL26" s="12">
        <f>Nitrate!$AS29</f>
        <v>103</v>
      </c>
      <c r="AM26" s="12">
        <f>Nitrate!$AT29</f>
        <v>9</v>
      </c>
      <c r="AN26" s="26">
        <f t="shared" si="12"/>
        <v>5</v>
      </c>
      <c r="AO26" s="26">
        <f t="shared" si="13"/>
        <v>5</v>
      </c>
      <c r="AP26" s="26" t="str">
        <f t="shared" si="14"/>
        <v>(The rest)</v>
      </c>
      <c r="AQ26" s="12">
        <f>Nitrite!$AS29</f>
        <v>103</v>
      </c>
      <c r="AR26" s="12">
        <f>Nitrite!$AT29</f>
        <v>9</v>
      </c>
      <c r="AS26" s="26">
        <f t="shared" si="15"/>
        <v>5</v>
      </c>
      <c r="AT26" s="26">
        <f t="shared" si="16"/>
        <v>5</v>
      </c>
      <c r="AU26" s="26" t="str">
        <f t="shared" si="17"/>
        <v>(The rest)</v>
      </c>
      <c r="AV26" s="12">
        <f>TKN!$AS29</f>
        <v>103</v>
      </c>
      <c r="AW26" s="12">
        <f>TKN!$AT29</f>
        <v>9</v>
      </c>
      <c r="AX26" s="26">
        <f t="shared" si="18"/>
        <v>5</v>
      </c>
      <c r="AY26" s="26">
        <f t="shared" si="19"/>
        <v>5</v>
      </c>
      <c r="AZ26" s="26" t="str">
        <f t="shared" si="20"/>
        <v>(The rest)</v>
      </c>
      <c r="BA26" s="12">
        <f>AmmoniaNitrogen!$AS29</f>
        <v>103</v>
      </c>
      <c r="BB26" s="12">
        <f>AmmoniaNitrogen!$AT29</f>
        <v>9</v>
      </c>
      <c r="BC26" s="26">
        <f t="shared" si="21"/>
        <v>5</v>
      </c>
      <c r="BD26" s="26">
        <f t="shared" si="22"/>
        <v>5</v>
      </c>
      <c r="BE26" s="26" t="str">
        <f t="shared" si="23"/>
        <v>(The rest)</v>
      </c>
      <c r="BF26" s="12">
        <f>Temp!$AS29</f>
        <v>103</v>
      </c>
      <c r="BG26" s="12">
        <f>Temp!$AT29</f>
        <v>9</v>
      </c>
      <c r="BH26" s="26">
        <f t="shared" si="24"/>
        <v>5</v>
      </c>
      <c r="BI26" s="26">
        <f t="shared" si="25"/>
        <v>5</v>
      </c>
      <c r="BJ26" s="26" t="str">
        <f t="shared" si="26"/>
        <v>(The rest)</v>
      </c>
      <c r="BK26" s="12">
        <f>DO!$AS29</f>
        <v>103</v>
      </c>
      <c r="BL26" s="12">
        <f>DO!$AT29</f>
        <v>9</v>
      </c>
      <c r="BM26" s="26">
        <f t="shared" si="27"/>
        <v>5</v>
      </c>
      <c r="BN26" s="26">
        <f t="shared" si="28"/>
        <v>5</v>
      </c>
      <c r="BO26" s="26" t="str">
        <f t="shared" si="29"/>
        <v>(The rest)</v>
      </c>
      <c r="BP26" s="38">
        <v>1</v>
      </c>
      <c r="BQ26" s="39" t="s">
        <v>213</v>
      </c>
      <c r="BS26" s="16" t="s">
        <v>128</v>
      </c>
    </row>
    <row r="27" spans="1:71" x14ac:dyDescent="0.25">
      <c r="A27" s="12" t="str">
        <f>FecalColiformMPN!A25</f>
        <v>Honey Creek</v>
      </c>
      <c r="B27" s="12" t="str">
        <f>FecalColiformMPN!B25</f>
        <v>HC-01</v>
      </c>
      <c r="C27" s="13" t="s">
        <v>88</v>
      </c>
      <c r="D27" s="13">
        <v>3</v>
      </c>
      <c r="E27" s="13" t="s">
        <v>88</v>
      </c>
      <c r="F27" s="13"/>
      <c r="G27" s="15"/>
      <c r="H27" s="15" t="s">
        <v>88</v>
      </c>
      <c r="I27" s="15"/>
      <c r="J27" s="16"/>
      <c r="K27" s="17" t="str">
        <f>IF(J27="","",VLOOKUP(J27,Streamgage_PORs!$A$1:$F$37,5,FALSE)&amp;"; "&amp;ROUND(VLOOKUP(J27,Streamgage_PORs!$A$1:$F$37,6,FALSE),0)&amp;" years")</f>
        <v/>
      </c>
      <c r="L27" s="15"/>
      <c r="M27" s="15" t="s">
        <v>180</v>
      </c>
      <c r="N27" s="26">
        <v>2</v>
      </c>
      <c r="O27" s="26"/>
      <c r="P27" s="12">
        <f>FecalColiformMPN!$AS25</f>
        <v>2</v>
      </c>
      <c r="Q27" s="12">
        <f>FecalColiformMPN!$AT25</f>
        <v>1</v>
      </c>
      <c r="R27" s="12">
        <f>FecalColiformMF!$AS25</f>
        <v>164</v>
      </c>
      <c r="S27" s="12">
        <f>FecalColiformMF!$AT25</f>
        <v>14</v>
      </c>
      <c r="T27" s="26">
        <f t="shared" si="0"/>
        <v>3</v>
      </c>
      <c r="U27" s="26">
        <f t="shared" si="1"/>
        <v>5</v>
      </c>
      <c r="V27" s="26" t="str">
        <f t="shared" si="2"/>
        <v>(The rest)</v>
      </c>
      <c r="W27" s="12">
        <f>TotalPhosphorus!$AS25</f>
        <v>164</v>
      </c>
      <c r="X27" s="12">
        <f>TotalPhosphorus!$AT25</f>
        <v>14</v>
      </c>
      <c r="Y27" s="26">
        <f t="shared" si="3"/>
        <v>3</v>
      </c>
      <c r="Z27" s="26">
        <f t="shared" si="4"/>
        <v>5</v>
      </c>
      <c r="AA27" s="26" t="str">
        <f t="shared" si="5"/>
        <v>(The rest)</v>
      </c>
      <c r="AB27" s="12">
        <f>'BOD5'!$AS25</f>
        <v>164</v>
      </c>
      <c r="AC27" s="12">
        <f>'BOD5'!$AT25</f>
        <v>14</v>
      </c>
      <c r="AD27" s="26">
        <f t="shared" si="6"/>
        <v>3</v>
      </c>
      <c r="AE27" s="26">
        <f t="shared" si="7"/>
        <v>5</v>
      </c>
      <c r="AF27" s="26" t="str">
        <f t="shared" si="8"/>
        <v>(The rest)</v>
      </c>
      <c r="AG27" s="12">
        <f>TSS!$AS25</f>
        <v>164</v>
      </c>
      <c r="AH27" s="12">
        <f>TSS!$AT25</f>
        <v>14</v>
      </c>
      <c r="AI27" s="26">
        <f t="shared" si="9"/>
        <v>3</v>
      </c>
      <c r="AJ27" s="26">
        <f t="shared" si="10"/>
        <v>5</v>
      </c>
      <c r="AK27" s="26" t="str">
        <f t="shared" si="11"/>
        <v>(The rest)</v>
      </c>
      <c r="AL27" s="12">
        <f>Nitrate!$AS25</f>
        <v>166</v>
      </c>
      <c r="AM27" s="12">
        <f>Nitrate!$AT25</f>
        <v>15</v>
      </c>
      <c r="AN27" s="26">
        <f t="shared" si="12"/>
        <v>3</v>
      </c>
      <c r="AO27" s="26">
        <f t="shared" si="13"/>
        <v>5</v>
      </c>
      <c r="AP27" s="26" t="str">
        <f t="shared" si="14"/>
        <v>(The rest)</v>
      </c>
      <c r="AQ27" s="12">
        <f>Nitrite!$AS25</f>
        <v>166</v>
      </c>
      <c r="AR27" s="12">
        <f>Nitrite!$AT25</f>
        <v>15</v>
      </c>
      <c r="AS27" s="26">
        <f t="shared" si="15"/>
        <v>3</v>
      </c>
      <c r="AT27" s="26">
        <f t="shared" si="16"/>
        <v>5</v>
      </c>
      <c r="AU27" s="26" t="str">
        <f t="shared" si="17"/>
        <v>(The rest)</v>
      </c>
      <c r="AV27" s="12">
        <f>TKN!$AS25</f>
        <v>165</v>
      </c>
      <c r="AW27" s="12">
        <f>TKN!$AT25</f>
        <v>15</v>
      </c>
      <c r="AX27" s="26">
        <f t="shared" si="18"/>
        <v>3</v>
      </c>
      <c r="AY27" s="26">
        <f t="shared" si="19"/>
        <v>5</v>
      </c>
      <c r="AZ27" s="26" t="str">
        <f t="shared" si="20"/>
        <v>(The rest)</v>
      </c>
      <c r="BA27" s="12">
        <f>AmmoniaNitrogen!$AS25</f>
        <v>166</v>
      </c>
      <c r="BB27" s="12">
        <f>AmmoniaNitrogen!$AT25</f>
        <v>15</v>
      </c>
      <c r="BC27" s="26">
        <f t="shared" si="21"/>
        <v>3</v>
      </c>
      <c r="BD27" s="26">
        <f t="shared" si="22"/>
        <v>5</v>
      </c>
      <c r="BE27" s="26" t="str">
        <f t="shared" si="23"/>
        <v>(The rest)</v>
      </c>
      <c r="BF27" s="12">
        <f>Temp!$AS25</f>
        <v>166</v>
      </c>
      <c r="BG27" s="12">
        <f>Temp!$AT25</f>
        <v>15</v>
      </c>
      <c r="BH27" s="26">
        <f t="shared" si="24"/>
        <v>3</v>
      </c>
      <c r="BI27" s="26">
        <f t="shared" si="25"/>
        <v>5</v>
      </c>
      <c r="BJ27" s="26" t="str">
        <f t="shared" si="26"/>
        <v>(The rest)</v>
      </c>
      <c r="BK27" s="12">
        <f>DO!$AS25</f>
        <v>166</v>
      </c>
      <c r="BL27" s="12">
        <f>DO!$AT25</f>
        <v>15</v>
      </c>
      <c r="BM27" s="26">
        <f t="shared" si="27"/>
        <v>3</v>
      </c>
      <c r="BN27" s="26">
        <f t="shared" si="28"/>
        <v>5</v>
      </c>
      <c r="BO27" s="26" t="str">
        <f t="shared" si="29"/>
        <v>(The rest)</v>
      </c>
      <c r="BP27" s="38">
        <v>5</v>
      </c>
      <c r="BS27" s="16" t="s">
        <v>128</v>
      </c>
    </row>
    <row r="28" spans="1:71" x14ac:dyDescent="0.25">
      <c r="A28" s="12" t="str">
        <f>FecalColiformMPN!A26</f>
        <v>Honey Creek</v>
      </c>
      <c r="B28" s="12" t="str">
        <f>FecalColiformMPN!B26</f>
        <v>HC-02</v>
      </c>
      <c r="C28" s="13" t="s">
        <v>88</v>
      </c>
      <c r="D28" s="13">
        <v>4</v>
      </c>
      <c r="E28" s="13" t="s">
        <v>88</v>
      </c>
      <c r="F28" s="13"/>
      <c r="G28" s="15"/>
      <c r="H28" s="15" t="s">
        <v>88</v>
      </c>
      <c r="I28" s="15"/>
      <c r="J28" s="16"/>
      <c r="K28" s="17" t="str">
        <f>IF(J28="","",VLOOKUP(J28,Streamgage_PORs!$A$1:$F$37,5,FALSE)&amp;"; "&amp;ROUND(VLOOKUP(J28,Streamgage_PORs!$A$1:$F$37,6,FALSE),0)&amp;" years")</f>
        <v/>
      </c>
      <c r="L28" s="15"/>
      <c r="M28" s="15" t="s">
        <v>180</v>
      </c>
      <c r="N28" s="26">
        <v>2</v>
      </c>
      <c r="O28" s="26"/>
      <c r="P28" s="12">
        <f>FecalColiformMPN!$AS26</f>
        <v>2</v>
      </c>
      <c r="Q28" s="12">
        <f>FecalColiformMPN!$AT26</f>
        <v>1</v>
      </c>
      <c r="R28" s="12">
        <f>FecalColiformMF!$AS26</f>
        <v>164</v>
      </c>
      <c r="S28" s="12">
        <f>FecalColiformMF!$AT26</f>
        <v>14</v>
      </c>
      <c r="T28" s="26">
        <f t="shared" si="0"/>
        <v>3</v>
      </c>
      <c r="U28" s="26">
        <f t="shared" si="1"/>
        <v>5</v>
      </c>
      <c r="V28" s="26" t="str">
        <f t="shared" si="2"/>
        <v>(The rest)</v>
      </c>
      <c r="W28" s="12">
        <f>TotalPhosphorus!$AS26</f>
        <v>164</v>
      </c>
      <c r="X28" s="12">
        <f>TotalPhosphorus!$AT26</f>
        <v>14</v>
      </c>
      <c r="Y28" s="26">
        <f t="shared" si="3"/>
        <v>3</v>
      </c>
      <c r="Z28" s="26">
        <f t="shared" si="4"/>
        <v>5</v>
      </c>
      <c r="AA28" s="26" t="str">
        <f t="shared" si="5"/>
        <v>(The rest)</v>
      </c>
      <c r="AB28" s="12">
        <f>'BOD5'!$AS26</f>
        <v>164</v>
      </c>
      <c r="AC28" s="12">
        <f>'BOD5'!$AT26</f>
        <v>14</v>
      </c>
      <c r="AD28" s="26">
        <f t="shared" si="6"/>
        <v>3</v>
      </c>
      <c r="AE28" s="26">
        <f t="shared" si="7"/>
        <v>5</v>
      </c>
      <c r="AF28" s="26" t="str">
        <f t="shared" si="8"/>
        <v>(The rest)</v>
      </c>
      <c r="AG28" s="12">
        <f>TSS!$AS26</f>
        <v>164</v>
      </c>
      <c r="AH28" s="12">
        <f>TSS!$AT26</f>
        <v>14</v>
      </c>
      <c r="AI28" s="26">
        <f t="shared" si="9"/>
        <v>3</v>
      </c>
      <c r="AJ28" s="26">
        <f t="shared" si="10"/>
        <v>5</v>
      </c>
      <c r="AK28" s="26" t="str">
        <f t="shared" si="11"/>
        <v>(The rest)</v>
      </c>
      <c r="AL28" s="12">
        <f>Nitrate!$AS26</f>
        <v>166</v>
      </c>
      <c r="AM28" s="12">
        <f>Nitrate!$AT26</f>
        <v>15</v>
      </c>
      <c r="AN28" s="26">
        <f t="shared" si="12"/>
        <v>3</v>
      </c>
      <c r="AO28" s="26">
        <f t="shared" si="13"/>
        <v>5</v>
      </c>
      <c r="AP28" s="26" t="str">
        <f t="shared" si="14"/>
        <v>(The rest)</v>
      </c>
      <c r="AQ28" s="12">
        <f>Nitrite!$AS26</f>
        <v>166</v>
      </c>
      <c r="AR28" s="12">
        <f>Nitrite!$AT26</f>
        <v>15</v>
      </c>
      <c r="AS28" s="26">
        <f t="shared" si="15"/>
        <v>3</v>
      </c>
      <c r="AT28" s="26">
        <f t="shared" si="16"/>
        <v>5</v>
      </c>
      <c r="AU28" s="26" t="str">
        <f t="shared" si="17"/>
        <v>(The rest)</v>
      </c>
      <c r="AV28" s="12">
        <f>TKN!$AS26</f>
        <v>166</v>
      </c>
      <c r="AW28" s="12">
        <f>TKN!$AT26</f>
        <v>15</v>
      </c>
      <c r="AX28" s="26">
        <f t="shared" si="18"/>
        <v>3</v>
      </c>
      <c r="AY28" s="26">
        <f t="shared" si="19"/>
        <v>5</v>
      </c>
      <c r="AZ28" s="26" t="str">
        <f t="shared" si="20"/>
        <v>(The rest)</v>
      </c>
      <c r="BA28" s="12">
        <f>AmmoniaNitrogen!$AS26</f>
        <v>166</v>
      </c>
      <c r="BB28" s="12">
        <f>AmmoniaNitrogen!$AT26</f>
        <v>15</v>
      </c>
      <c r="BC28" s="26">
        <f t="shared" si="21"/>
        <v>3</v>
      </c>
      <c r="BD28" s="26">
        <f t="shared" si="22"/>
        <v>5</v>
      </c>
      <c r="BE28" s="26" t="str">
        <f t="shared" si="23"/>
        <v>(The rest)</v>
      </c>
      <c r="BF28" s="12">
        <f>Temp!$AS26</f>
        <v>166</v>
      </c>
      <c r="BG28" s="12">
        <f>Temp!$AT26</f>
        <v>15</v>
      </c>
      <c r="BH28" s="26">
        <f t="shared" si="24"/>
        <v>3</v>
      </c>
      <c r="BI28" s="26">
        <f t="shared" si="25"/>
        <v>5</v>
      </c>
      <c r="BJ28" s="26" t="str">
        <f t="shared" si="26"/>
        <v>(The rest)</v>
      </c>
      <c r="BK28" s="12">
        <f>DO!$AS26</f>
        <v>166</v>
      </c>
      <c r="BL28" s="12">
        <f>DO!$AT26</f>
        <v>15</v>
      </c>
      <c r="BM28" s="26">
        <f t="shared" si="27"/>
        <v>3</v>
      </c>
      <c r="BN28" s="26">
        <f t="shared" si="28"/>
        <v>5</v>
      </c>
      <c r="BO28" s="26" t="str">
        <f t="shared" si="29"/>
        <v>(The rest)</v>
      </c>
      <c r="BP28" s="38">
        <v>5</v>
      </c>
      <c r="BS28" s="16" t="s">
        <v>128</v>
      </c>
    </row>
    <row r="29" spans="1:71" s="20" customFormat="1" ht="45" x14ac:dyDescent="0.25">
      <c r="A29" s="20" t="str">
        <f>FecalColiformMPN!A27</f>
        <v>Honey Creek</v>
      </c>
      <c r="B29" s="20" t="str">
        <f>FecalColiformMPN!B27</f>
        <v>HC-03</v>
      </c>
      <c r="C29" s="21" t="s">
        <v>88</v>
      </c>
      <c r="D29" s="21">
        <v>5</v>
      </c>
      <c r="E29" s="21" t="s">
        <v>87</v>
      </c>
      <c r="F29" s="21">
        <v>0.8</v>
      </c>
      <c r="G29" s="22" t="s">
        <v>150</v>
      </c>
      <c r="H29" s="22" t="s">
        <v>87</v>
      </c>
      <c r="I29" s="22">
        <v>1</v>
      </c>
      <c r="J29" s="23" t="s">
        <v>128</v>
      </c>
      <c r="K29" s="24" t="str">
        <f>IF(J29="","",VLOOKUP(J29,Streamgage_PORs!$A$1:$F$37,5,FALSE)&amp;"; "&amp;ROUND(VLOOKUP(J29,Streamgage_PORs!$A$1:$F$37,6,FALSE),0)&amp;" years")</f>
        <v>1974-2017; 42 years</v>
      </c>
      <c r="L29" s="22" t="s">
        <v>111</v>
      </c>
      <c r="M29" s="22" t="s">
        <v>180</v>
      </c>
      <c r="N29" s="29">
        <v>1</v>
      </c>
      <c r="O29" s="29" t="s">
        <v>195</v>
      </c>
      <c r="P29" s="20">
        <f>FecalColiformMPN!$AS27</f>
        <v>2</v>
      </c>
      <c r="Q29" s="20">
        <f>FecalColiformMPN!$AT27</f>
        <v>1</v>
      </c>
      <c r="R29" s="20">
        <f>FecalColiformMF!$AS27</f>
        <v>164</v>
      </c>
      <c r="S29" s="20">
        <f>FecalColiformMF!$AT27</f>
        <v>14</v>
      </c>
      <c r="T29" s="29">
        <f t="shared" si="0"/>
        <v>3</v>
      </c>
      <c r="U29" s="29">
        <f t="shared" si="1"/>
        <v>3</v>
      </c>
      <c r="V29" s="29" t="str">
        <f t="shared" si="2"/>
        <v>3: good position, decent data availability</v>
      </c>
      <c r="W29" s="20">
        <f>TotalPhosphorus!$AS27</f>
        <v>164</v>
      </c>
      <c r="X29" s="20">
        <f>TotalPhosphorus!$AT27</f>
        <v>14</v>
      </c>
      <c r="Y29" s="29">
        <f t="shared" si="3"/>
        <v>3</v>
      </c>
      <c r="Z29" s="29">
        <f t="shared" si="4"/>
        <v>3</v>
      </c>
      <c r="AA29" s="29" t="str">
        <f t="shared" si="5"/>
        <v>3: good position, decent data availability</v>
      </c>
      <c r="AB29" s="20">
        <f>'BOD5'!$AS27</f>
        <v>164</v>
      </c>
      <c r="AC29" s="20">
        <f>'BOD5'!$AT27</f>
        <v>14</v>
      </c>
      <c r="AD29" s="29">
        <f t="shared" si="6"/>
        <v>3</v>
      </c>
      <c r="AE29" s="29">
        <f t="shared" si="7"/>
        <v>3</v>
      </c>
      <c r="AF29" s="29" t="str">
        <f t="shared" si="8"/>
        <v>3: good position, decent data availability</v>
      </c>
      <c r="AG29" s="20">
        <f>TSS!$AS27</f>
        <v>164</v>
      </c>
      <c r="AH29" s="20">
        <f>TSS!$AT27</f>
        <v>14</v>
      </c>
      <c r="AI29" s="29">
        <f t="shared" si="9"/>
        <v>3</v>
      </c>
      <c r="AJ29" s="29">
        <f t="shared" si="10"/>
        <v>3</v>
      </c>
      <c r="AK29" s="29" t="str">
        <f t="shared" si="11"/>
        <v>3: good position, decent data availability</v>
      </c>
      <c r="AL29" s="20">
        <f>Nitrate!$AS27</f>
        <v>166</v>
      </c>
      <c r="AM29" s="20">
        <f>Nitrate!$AT27</f>
        <v>15</v>
      </c>
      <c r="AN29" s="29">
        <f t="shared" si="12"/>
        <v>3</v>
      </c>
      <c r="AO29" s="29">
        <f t="shared" si="13"/>
        <v>3</v>
      </c>
      <c r="AP29" s="29" t="str">
        <f t="shared" si="14"/>
        <v>3: good position, decent data availability</v>
      </c>
      <c r="AQ29" s="20">
        <f>Nitrite!$AS27</f>
        <v>166</v>
      </c>
      <c r="AR29" s="20">
        <f>Nitrite!$AT27</f>
        <v>15</v>
      </c>
      <c r="AS29" s="29">
        <f t="shared" si="15"/>
        <v>3</v>
      </c>
      <c r="AT29" s="29">
        <f t="shared" si="16"/>
        <v>3</v>
      </c>
      <c r="AU29" s="29" t="str">
        <f t="shared" si="17"/>
        <v>3: good position, decent data availability</v>
      </c>
      <c r="AV29" s="20">
        <f>TKN!$AS27</f>
        <v>166</v>
      </c>
      <c r="AW29" s="20">
        <f>TKN!$AT27</f>
        <v>15</v>
      </c>
      <c r="AX29" s="29">
        <f t="shared" si="18"/>
        <v>3</v>
      </c>
      <c r="AY29" s="29">
        <f t="shared" si="19"/>
        <v>3</v>
      </c>
      <c r="AZ29" s="29" t="str">
        <f t="shared" si="20"/>
        <v>3: good position, decent data availability</v>
      </c>
      <c r="BA29" s="20">
        <f>AmmoniaNitrogen!$AS27</f>
        <v>166</v>
      </c>
      <c r="BB29" s="20">
        <f>AmmoniaNitrogen!$AT27</f>
        <v>15</v>
      </c>
      <c r="BC29" s="29">
        <f t="shared" si="21"/>
        <v>3</v>
      </c>
      <c r="BD29" s="29">
        <f t="shared" si="22"/>
        <v>3</v>
      </c>
      <c r="BE29" s="29" t="str">
        <f t="shared" si="23"/>
        <v>3: good position, decent data availability</v>
      </c>
      <c r="BF29" s="20">
        <f>Temp!$AS27</f>
        <v>166</v>
      </c>
      <c r="BG29" s="20">
        <f>Temp!$AT27</f>
        <v>15</v>
      </c>
      <c r="BH29" s="29">
        <f t="shared" si="24"/>
        <v>3</v>
      </c>
      <c r="BI29" s="29">
        <f t="shared" si="25"/>
        <v>3</v>
      </c>
      <c r="BJ29" s="29" t="str">
        <f t="shared" si="26"/>
        <v>3: good position, decent data availability</v>
      </c>
      <c r="BK29" s="20">
        <f>DO!$AS27</f>
        <v>166</v>
      </c>
      <c r="BL29" s="20">
        <f>DO!$AT27</f>
        <v>15</v>
      </c>
      <c r="BM29" s="29">
        <f t="shared" si="27"/>
        <v>3</v>
      </c>
      <c r="BN29" s="29">
        <f t="shared" si="28"/>
        <v>3</v>
      </c>
      <c r="BO29" s="29" t="str">
        <f t="shared" si="29"/>
        <v>3: good position, decent data availability</v>
      </c>
      <c r="BP29" s="20">
        <v>1</v>
      </c>
      <c r="BQ29" s="29" t="s">
        <v>209</v>
      </c>
      <c r="BS29" s="23" t="s">
        <v>128</v>
      </c>
    </row>
    <row r="30" spans="1:71" ht="30" x14ac:dyDescent="0.25">
      <c r="A30" s="12" t="str">
        <f>FecalColiformMPN!A30</f>
        <v>Underwood Creek</v>
      </c>
      <c r="B30" s="12" t="str">
        <f>FecalColiformMPN!B30</f>
        <v>UC-01</v>
      </c>
      <c r="C30" s="13" t="s">
        <v>88</v>
      </c>
      <c r="D30" s="13">
        <v>1</v>
      </c>
      <c r="E30" s="13" t="s">
        <v>88</v>
      </c>
      <c r="F30" s="13"/>
      <c r="G30" s="15"/>
      <c r="H30" s="15" t="s">
        <v>88</v>
      </c>
      <c r="I30" s="15"/>
      <c r="J30" s="16"/>
      <c r="K30" s="17" t="str">
        <f>IF(J30="","",VLOOKUP(J30,Streamgage_PORs!$A$1:$F$37,5,FALSE)&amp;"; "&amp;ROUND(VLOOKUP(J30,Streamgage_PORs!$A$1:$F$37,6,FALSE),0)&amp;" years")</f>
        <v/>
      </c>
      <c r="L30" s="15"/>
      <c r="M30" s="15" t="s">
        <v>181</v>
      </c>
      <c r="N30" s="26">
        <v>1</v>
      </c>
      <c r="O30" s="26" t="s">
        <v>194</v>
      </c>
      <c r="P30" s="12">
        <f>FecalColiformMPN!$AS30</f>
        <v>0</v>
      </c>
      <c r="Q30" s="12">
        <f>FecalColiformMPN!$AT30</f>
        <v>0</v>
      </c>
      <c r="R30" s="12">
        <f>FecalColiformMF!$AS30</f>
        <v>164</v>
      </c>
      <c r="S30" s="12">
        <f>FecalColiformMF!$AT30</f>
        <v>14</v>
      </c>
      <c r="T30" s="26">
        <f t="shared" si="0"/>
        <v>3</v>
      </c>
      <c r="U30" s="26">
        <f t="shared" si="1"/>
        <v>3</v>
      </c>
      <c r="V30" s="26" t="str">
        <f t="shared" si="2"/>
        <v>3: good position, decent data availability</v>
      </c>
      <c r="W30" s="12">
        <f>TotalPhosphorus!$AS30</f>
        <v>164</v>
      </c>
      <c r="X30" s="12">
        <f>TotalPhosphorus!$AT30</f>
        <v>14</v>
      </c>
      <c r="Y30" s="26">
        <f t="shared" si="3"/>
        <v>3</v>
      </c>
      <c r="Z30" s="26">
        <f t="shared" si="4"/>
        <v>3</v>
      </c>
      <c r="AA30" s="26" t="str">
        <f t="shared" si="5"/>
        <v>3: good position, decent data availability</v>
      </c>
      <c r="AB30" s="12">
        <f>'BOD5'!$AS30</f>
        <v>164</v>
      </c>
      <c r="AC30" s="12">
        <f>'BOD5'!$AT30</f>
        <v>14</v>
      </c>
      <c r="AD30" s="26">
        <f t="shared" si="6"/>
        <v>3</v>
      </c>
      <c r="AE30" s="26">
        <f t="shared" si="7"/>
        <v>3</v>
      </c>
      <c r="AF30" s="26" t="str">
        <f t="shared" si="8"/>
        <v>3: good position, decent data availability</v>
      </c>
      <c r="AG30" s="12">
        <f>TSS!$AS30</f>
        <v>164</v>
      </c>
      <c r="AH30" s="12">
        <f>TSS!$AT30</f>
        <v>14</v>
      </c>
      <c r="AI30" s="26">
        <f t="shared" si="9"/>
        <v>3</v>
      </c>
      <c r="AJ30" s="26">
        <f t="shared" si="10"/>
        <v>3</v>
      </c>
      <c r="AK30" s="26" t="str">
        <f t="shared" si="11"/>
        <v>3: good position, decent data availability</v>
      </c>
      <c r="AL30" s="12">
        <f>Nitrate!$AS30</f>
        <v>164</v>
      </c>
      <c r="AM30" s="12">
        <f>Nitrate!$AT30</f>
        <v>14</v>
      </c>
      <c r="AN30" s="26">
        <f t="shared" si="12"/>
        <v>3</v>
      </c>
      <c r="AO30" s="26">
        <f t="shared" si="13"/>
        <v>3</v>
      </c>
      <c r="AP30" s="26" t="str">
        <f t="shared" si="14"/>
        <v>3: good position, decent data availability</v>
      </c>
      <c r="AQ30" s="12">
        <f>Nitrite!$AS30</f>
        <v>164</v>
      </c>
      <c r="AR30" s="12">
        <f>Nitrite!$AT30</f>
        <v>14</v>
      </c>
      <c r="AS30" s="26">
        <f t="shared" si="15"/>
        <v>3</v>
      </c>
      <c r="AT30" s="26">
        <f t="shared" si="16"/>
        <v>3</v>
      </c>
      <c r="AU30" s="26" t="str">
        <f t="shared" si="17"/>
        <v>3: good position, decent data availability</v>
      </c>
      <c r="AV30" s="12">
        <f>TKN!$AS30</f>
        <v>164</v>
      </c>
      <c r="AW30" s="12">
        <f>TKN!$AT30</f>
        <v>14</v>
      </c>
      <c r="AX30" s="26">
        <f t="shared" si="18"/>
        <v>3</v>
      </c>
      <c r="AY30" s="26">
        <f t="shared" si="19"/>
        <v>3</v>
      </c>
      <c r="AZ30" s="26" t="str">
        <f t="shared" si="20"/>
        <v>3: good position, decent data availability</v>
      </c>
      <c r="BA30" s="12">
        <f>AmmoniaNitrogen!$AS30</f>
        <v>164</v>
      </c>
      <c r="BB30" s="12">
        <f>AmmoniaNitrogen!$AT30</f>
        <v>14</v>
      </c>
      <c r="BC30" s="26">
        <f t="shared" si="21"/>
        <v>3</v>
      </c>
      <c r="BD30" s="26">
        <f t="shared" si="22"/>
        <v>3</v>
      </c>
      <c r="BE30" s="26" t="str">
        <f t="shared" si="23"/>
        <v>3: good position, decent data availability</v>
      </c>
      <c r="BF30" s="12">
        <f>Temp!$AS30</f>
        <v>164</v>
      </c>
      <c r="BG30" s="12">
        <f>Temp!$AT30</f>
        <v>14</v>
      </c>
      <c r="BH30" s="26">
        <f t="shared" si="24"/>
        <v>3</v>
      </c>
      <c r="BI30" s="26">
        <f t="shared" si="25"/>
        <v>3</v>
      </c>
      <c r="BJ30" s="26" t="str">
        <f t="shared" si="26"/>
        <v>3: good position, decent data availability</v>
      </c>
      <c r="BK30" s="12">
        <f>DO!$AS30</f>
        <v>164</v>
      </c>
      <c r="BL30" s="12">
        <f>DO!$AT30</f>
        <v>14</v>
      </c>
      <c r="BM30" s="26">
        <f t="shared" si="27"/>
        <v>3</v>
      </c>
      <c r="BN30" s="26">
        <f t="shared" si="28"/>
        <v>3</v>
      </c>
      <c r="BO30" s="26" t="str">
        <f t="shared" si="29"/>
        <v>3: good position, decent data availability</v>
      </c>
      <c r="BP30" s="38">
        <v>5</v>
      </c>
      <c r="BQ30" s="26"/>
      <c r="BS30" s="16" t="s">
        <v>130</v>
      </c>
    </row>
    <row r="31" spans="1:71" ht="60" x14ac:dyDescent="0.25">
      <c r="A31" s="12" t="str">
        <f>FecalColiformMPN!A31</f>
        <v>Underwood Creek</v>
      </c>
      <c r="B31" s="12" t="str">
        <f>FecalColiformMPN!B31</f>
        <v>UC-02</v>
      </c>
      <c r="C31" s="13" t="s">
        <v>88</v>
      </c>
      <c r="D31" s="13">
        <v>2</v>
      </c>
      <c r="E31" s="13" t="s">
        <v>87</v>
      </c>
      <c r="F31" s="13">
        <v>0.8</v>
      </c>
      <c r="G31" s="15" t="s">
        <v>151</v>
      </c>
      <c r="H31" s="15" t="s">
        <v>88</v>
      </c>
      <c r="I31" s="15"/>
      <c r="J31" s="16"/>
      <c r="K31" s="17" t="str">
        <f>IF(J31="","",VLOOKUP(J31,Streamgage_PORs!$A$1:$F$37,5,FALSE)&amp;"; "&amp;ROUND(VLOOKUP(J31,Streamgage_PORs!$A$1:$F$37,6,FALSE),0)&amp;" years")</f>
        <v/>
      </c>
      <c r="L31" s="15"/>
      <c r="M31" s="15" t="s">
        <v>181</v>
      </c>
      <c r="N31" s="26">
        <v>2</v>
      </c>
      <c r="O31" s="26" t="s">
        <v>196</v>
      </c>
      <c r="P31" s="12">
        <f>FecalColiformMPN!$AS31</f>
        <v>0</v>
      </c>
      <c r="Q31" s="12">
        <f>FecalColiformMPN!$AT31</f>
        <v>0</v>
      </c>
      <c r="R31" s="12">
        <f>FecalColiformMF!$AS31</f>
        <v>103</v>
      </c>
      <c r="S31" s="12">
        <f>FecalColiformMF!$AT31</f>
        <v>9</v>
      </c>
      <c r="T31" s="26">
        <f t="shared" si="0"/>
        <v>5</v>
      </c>
      <c r="U31" s="26">
        <f t="shared" si="1"/>
        <v>5</v>
      </c>
      <c r="V31" s="26" t="str">
        <f t="shared" si="2"/>
        <v>(The rest)</v>
      </c>
      <c r="W31" s="12">
        <f>TotalPhosphorus!$AS31</f>
        <v>103</v>
      </c>
      <c r="X31" s="12">
        <f>TotalPhosphorus!$AT31</f>
        <v>9</v>
      </c>
      <c r="Y31" s="26">
        <f t="shared" si="3"/>
        <v>5</v>
      </c>
      <c r="Z31" s="26">
        <f t="shared" si="4"/>
        <v>5</v>
      </c>
      <c r="AA31" s="26" t="str">
        <f t="shared" si="5"/>
        <v>(The rest)</v>
      </c>
      <c r="AB31" s="12">
        <f>'BOD5'!$AS31</f>
        <v>103</v>
      </c>
      <c r="AC31" s="12">
        <f>'BOD5'!$AT31</f>
        <v>9</v>
      </c>
      <c r="AD31" s="26">
        <f t="shared" si="6"/>
        <v>5</v>
      </c>
      <c r="AE31" s="26">
        <f t="shared" si="7"/>
        <v>5</v>
      </c>
      <c r="AF31" s="26" t="str">
        <f t="shared" si="8"/>
        <v>(The rest)</v>
      </c>
      <c r="AG31" s="12">
        <f>TSS!$AS31</f>
        <v>103</v>
      </c>
      <c r="AH31" s="12">
        <f>TSS!$AT31</f>
        <v>9</v>
      </c>
      <c r="AI31" s="26">
        <f t="shared" si="9"/>
        <v>5</v>
      </c>
      <c r="AJ31" s="26">
        <f t="shared" si="10"/>
        <v>5</v>
      </c>
      <c r="AK31" s="26" t="str">
        <f t="shared" si="11"/>
        <v>(The rest)</v>
      </c>
      <c r="AL31" s="12">
        <f>Nitrate!$AS31</f>
        <v>103</v>
      </c>
      <c r="AM31" s="12">
        <f>Nitrate!$AT31</f>
        <v>9</v>
      </c>
      <c r="AN31" s="26">
        <f t="shared" si="12"/>
        <v>5</v>
      </c>
      <c r="AO31" s="26">
        <f t="shared" si="13"/>
        <v>5</v>
      </c>
      <c r="AP31" s="26" t="str">
        <f t="shared" si="14"/>
        <v>(The rest)</v>
      </c>
      <c r="AQ31" s="12">
        <f>Nitrite!$AS31</f>
        <v>103</v>
      </c>
      <c r="AR31" s="12">
        <f>Nitrite!$AT31</f>
        <v>9</v>
      </c>
      <c r="AS31" s="26">
        <f t="shared" si="15"/>
        <v>5</v>
      </c>
      <c r="AT31" s="26">
        <f t="shared" si="16"/>
        <v>5</v>
      </c>
      <c r="AU31" s="26" t="str">
        <f t="shared" si="17"/>
        <v>(The rest)</v>
      </c>
      <c r="AV31" s="12">
        <f>TKN!$AS31</f>
        <v>103</v>
      </c>
      <c r="AW31" s="12">
        <f>TKN!$AT31</f>
        <v>9</v>
      </c>
      <c r="AX31" s="26">
        <f t="shared" si="18"/>
        <v>5</v>
      </c>
      <c r="AY31" s="26">
        <f t="shared" si="19"/>
        <v>5</v>
      </c>
      <c r="AZ31" s="26" t="str">
        <f t="shared" si="20"/>
        <v>(The rest)</v>
      </c>
      <c r="BA31" s="12">
        <f>AmmoniaNitrogen!$AS31</f>
        <v>103</v>
      </c>
      <c r="BB31" s="12">
        <f>AmmoniaNitrogen!$AT31</f>
        <v>9</v>
      </c>
      <c r="BC31" s="26">
        <f t="shared" si="21"/>
        <v>5</v>
      </c>
      <c r="BD31" s="26">
        <f t="shared" si="22"/>
        <v>5</v>
      </c>
      <c r="BE31" s="26" t="str">
        <f t="shared" si="23"/>
        <v>(The rest)</v>
      </c>
      <c r="BF31" s="12">
        <f>Temp!$AS31</f>
        <v>103</v>
      </c>
      <c r="BG31" s="12">
        <f>Temp!$AT31</f>
        <v>9</v>
      </c>
      <c r="BH31" s="26">
        <f t="shared" si="24"/>
        <v>5</v>
      </c>
      <c r="BI31" s="26">
        <f t="shared" si="25"/>
        <v>5</v>
      </c>
      <c r="BJ31" s="26" t="str">
        <f t="shared" si="26"/>
        <v>(The rest)</v>
      </c>
      <c r="BK31" s="12">
        <f>DO!$AS31</f>
        <v>103</v>
      </c>
      <c r="BL31" s="12">
        <f>DO!$AT31</f>
        <v>9</v>
      </c>
      <c r="BM31" s="26">
        <f t="shared" si="27"/>
        <v>5</v>
      </c>
      <c r="BN31" s="26">
        <f t="shared" si="28"/>
        <v>5</v>
      </c>
      <c r="BO31" s="26" t="str">
        <f t="shared" si="29"/>
        <v>(The rest)</v>
      </c>
      <c r="BP31" s="38">
        <v>5</v>
      </c>
      <c r="BS31" s="16" t="s">
        <v>130</v>
      </c>
    </row>
    <row r="32" spans="1:71" ht="45" x14ac:dyDescent="0.25">
      <c r="A32" s="12" t="str">
        <f>FecalColiformMPN!A32</f>
        <v>Underwood Creek</v>
      </c>
      <c r="B32" s="12" t="str">
        <f>FecalColiformMPN!B32</f>
        <v>UC-03</v>
      </c>
      <c r="C32" s="13" t="s">
        <v>88</v>
      </c>
      <c r="D32" s="13">
        <v>3</v>
      </c>
      <c r="E32" s="13" t="s">
        <v>87</v>
      </c>
      <c r="F32" s="13">
        <v>0.8</v>
      </c>
      <c r="G32" s="15" t="s">
        <v>152</v>
      </c>
      <c r="H32" s="15" t="s">
        <v>88</v>
      </c>
      <c r="I32" s="15"/>
      <c r="J32" s="16"/>
      <c r="K32" s="17" t="str">
        <f>IF(J32="","",VLOOKUP(J32,Streamgage_PORs!$A$1:$F$37,5,FALSE)&amp;"; "&amp;ROUND(VLOOKUP(J32,Streamgage_PORs!$A$1:$F$37,6,FALSE),0)&amp;" years")</f>
        <v/>
      </c>
      <c r="L32" s="15"/>
      <c r="M32" s="15" t="s">
        <v>181</v>
      </c>
      <c r="N32" s="26">
        <v>2</v>
      </c>
      <c r="O32" s="26" t="s">
        <v>196</v>
      </c>
      <c r="P32" s="12">
        <f>FecalColiformMPN!$AS32</f>
        <v>0</v>
      </c>
      <c r="Q32" s="12">
        <f>FecalColiformMPN!$AT32</f>
        <v>0</v>
      </c>
      <c r="R32" s="12">
        <f>FecalColiformMF!$AS32</f>
        <v>164</v>
      </c>
      <c r="S32" s="12">
        <f>FecalColiformMF!$AT32</f>
        <v>14</v>
      </c>
      <c r="T32" s="26">
        <f t="shared" si="0"/>
        <v>3</v>
      </c>
      <c r="U32" s="26">
        <f t="shared" si="1"/>
        <v>5</v>
      </c>
      <c r="V32" s="26" t="str">
        <f t="shared" si="2"/>
        <v>(The rest)</v>
      </c>
      <c r="W32" s="12">
        <f>TotalPhosphorus!$AS32</f>
        <v>164</v>
      </c>
      <c r="X32" s="12">
        <f>TotalPhosphorus!$AT32</f>
        <v>14</v>
      </c>
      <c r="Y32" s="26">
        <f t="shared" si="3"/>
        <v>3</v>
      </c>
      <c r="Z32" s="26">
        <f t="shared" si="4"/>
        <v>5</v>
      </c>
      <c r="AA32" s="26" t="str">
        <f t="shared" si="5"/>
        <v>(The rest)</v>
      </c>
      <c r="AB32" s="12">
        <f>'BOD5'!$AS32</f>
        <v>164</v>
      </c>
      <c r="AC32" s="12">
        <f>'BOD5'!$AT32</f>
        <v>14</v>
      </c>
      <c r="AD32" s="26">
        <f t="shared" si="6"/>
        <v>3</v>
      </c>
      <c r="AE32" s="26">
        <f t="shared" si="7"/>
        <v>5</v>
      </c>
      <c r="AF32" s="26" t="str">
        <f t="shared" si="8"/>
        <v>(The rest)</v>
      </c>
      <c r="AG32" s="12">
        <f>TSS!$AS32</f>
        <v>164</v>
      </c>
      <c r="AH32" s="12">
        <f>TSS!$AT32</f>
        <v>14</v>
      </c>
      <c r="AI32" s="26">
        <f t="shared" si="9"/>
        <v>3</v>
      </c>
      <c r="AJ32" s="26">
        <f t="shared" si="10"/>
        <v>5</v>
      </c>
      <c r="AK32" s="26" t="str">
        <f t="shared" si="11"/>
        <v>(The rest)</v>
      </c>
      <c r="AL32" s="12">
        <f>Nitrate!$AS32</f>
        <v>164</v>
      </c>
      <c r="AM32" s="12">
        <f>Nitrate!$AT32</f>
        <v>14</v>
      </c>
      <c r="AN32" s="26">
        <f t="shared" si="12"/>
        <v>3</v>
      </c>
      <c r="AO32" s="26">
        <f t="shared" si="13"/>
        <v>5</v>
      </c>
      <c r="AP32" s="26" t="str">
        <f t="shared" si="14"/>
        <v>(The rest)</v>
      </c>
      <c r="AQ32" s="12">
        <f>Nitrite!$AS32</f>
        <v>164</v>
      </c>
      <c r="AR32" s="12">
        <f>Nitrite!$AT32</f>
        <v>14</v>
      </c>
      <c r="AS32" s="26">
        <f t="shared" si="15"/>
        <v>3</v>
      </c>
      <c r="AT32" s="26">
        <f t="shared" si="16"/>
        <v>5</v>
      </c>
      <c r="AU32" s="26" t="str">
        <f t="shared" si="17"/>
        <v>(The rest)</v>
      </c>
      <c r="AV32" s="12">
        <f>TKN!$AS32</f>
        <v>164</v>
      </c>
      <c r="AW32" s="12">
        <f>TKN!$AT32</f>
        <v>14</v>
      </c>
      <c r="AX32" s="26">
        <f t="shared" si="18"/>
        <v>3</v>
      </c>
      <c r="AY32" s="26">
        <f t="shared" si="19"/>
        <v>5</v>
      </c>
      <c r="AZ32" s="26" t="str">
        <f t="shared" si="20"/>
        <v>(The rest)</v>
      </c>
      <c r="BA32" s="12">
        <f>AmmoniaNitrogen!$AS32</f>
        <v>164</v>
      </c>
      <c r="BB32" s="12">
        <f>AmmoniaNitrogen!$AT32</f>
        <v>14</v>
      </c>
      <c r="BC32" s="26">
        <f t="shared" si="21"/>
        <v>3</v>
      </c>
      <c r="BD32" s="26">
        <f t="shared" si="22"/>
        <v>5</v>
      </c>
      <c r="BE32" s="26" t="str">
        <f t="shared" si="23"/>
        <v>(The rest)</v>
      </c>
      <c r="BF32" s="12">
        <f>Temp!$AS32</f>
        <v>164</v>
      </c>
      <c r="BG32" s="12">
        <f>Temp!$AT32</f>
        <v>14</v>
      </c>
      <c r="BH32" s="26">
        <f t="shared" si="24"/>
        <v>3</v>
      </c>
      <c r="BI32" s="26">
        <f t="shared" si="25"/>
        <v>5</v>
      </c>
      <c r="BJ32" s="26" t="str">
        <f t="shared" si="26"/>
        <v>(The rest)</v>
      </c>
      <c r="BK32" s="12">
        <f>DO!$AS32</f>
        <v>164</v>
      </c>
      <c r="BL32" s="12">
        <f>DO!$AT32</f>
        <v>14</v>
      </c>
      <c r="BM32" s="26">
        <f t="shared" si="27"/>
        <v>3</v>
      </c>
      <c r="BN32" s="26">
        <f t="shared" si="28"/>
        <v>5</v>
      </c>
      <c r="BO32" s="26" t="str">
        <f t="shared" si="29"/>
        <v>(The rest)</v>
      </c>
      <c r="BP32" s="38">
        <v>1</v>
      </c>
      <c r="BQ32" s="26" t="s">
        <v>210</v>
      </c>
      <c r="BS32" s="16" t="s">
        <v>130</v>
      </c>
    </row>
    <row r="33" spans="1:71" x14ac:dyDescent="0.25">
      <c r="A33" s="12" t="str">
        <f>FecalColiformMPN!A33</f>
        <v>Underwood Creek</v>
      </c>
      <c r="B33" s="12" t="str">
        <f>FecalColiformMPN!B33</f>
        <v>UC-04</v>
      </c>
      <c r="C33" s="13" t="s">
        <v>88</v>
      </c>
      <c r="D33" s="13">
        <v>4</v>
      </c>
      <c r="E33" s="13" t="s">
        <v>88</v>
      </c>
      <c r="F33" s="13"/>
      <c r="G33" s="15"/>
      <c r="H33" s="15" t="s">
        <v>88</v>
      </c>
      <c r="I33" s="15"/>
      <c r="J33" s="16"/>
      <c r="K33" s="17" t="str">
        <f>IF(J33="","",VLOOKUP(J33,Streamgage_PORs!$A$1:$F$37,5,FALSE)&amp;"; "&amp;ROUND(VLOOKUP(J33,Streamgage_PORs!$A$1:$F$37,6,FALSE),0)&amp;" years")</f>
        <v/>
      </c>
      <c r="L33" s="15"/>
      <c r="M33" s="15" t="s">
        <v>181</v>
      </c>
      <c r="N33" s="26">
        <v>3</v>
      </c>
      <c r="O33" s="26"/>
      <c r="P33" s="12">
        <f>FecalColiformMPN!$AS33</f>
        <v>0</v>
      </c>
      <c r="Q33" s="12">
        <f>FecalColiformMPN!$AT33</f>
        <v>0</v>
      </c>
      <c r="R33" s="12">
        <f>FecalColiformMF!$AS33</f>
        <v>164</v>
      </c>
      <c r="S33" s="12">
        <f>FecalColiformMF!$AT33</f>
        <v>14</v>
      </c>
      <c r="T33" s="26">
        <f t="shared" si="0"/>
        <v>3</v>
      </c>
      <c r="U33" s="26">
        <f t="shared" si="1"/>
        <v>5</v>
      </c>
      <c r="V33" s="26" t="str">
        <f t="shared" si="2"/>
        <v>(The rest)</v>
      </c>
      <c r="W33" s="12">
        <f>TotalPhosphorus!$AS33</f>
        <v>164</v>
      </c>
      <c r="X33" s="12">
        <f>TotalPhosphorus!$AT33</f>
        <v>14</v>
      </c>
      <c r="Y33" s="26">
        <f t="shared" si="3"/>
        <v>3</v>
      </c>
      <c r="Z33" s="26">
        <f t="shared" si="4"/>
        <v>5</v>
      </c>
      <c r="AA33" s="26" t="str">
        <f t="shared" si="5"/>
        <v>(The rest)</v>
      </c>
      <c r="AB33" s="12">
        <f>'BOD5'!$AS33</f>
        <v>164</v>
      </c>
      <c r="AC33" s="12">
        <f>'BOD5'!$AT33</f>
        <v>14</v>
      </c>
      <c r="AD33" s="26">
        <f t="shared" si="6"/>
        <v>3</v>
      </c>
      <c r="AE33" s="26">
        <f t="shared" si="7"/>
        <v>5</v>
      </c>
      <c r="AF33" s="26" t="str">
        <f t="shared" si="8"/>
        <v>(The rest)</v>
      </c>
      <c r="AG33" s="12">
        <f>TSS!$AS33</f>
        <v>164</v>
      </c>
      <c r="AH33" s="12">
        <f>TSS!$AT33</f>
        <v>14</v>
      </c>
      <c r="AI33" s="26">
        <f t="shared" si="9"/>
        <v>3</v>
      </c>
      <c r="AJ33" s="26">
        <f t="shared" si="10"/>
        <v>5</v>
      </c>
      <c r="AK33" s="26" t="str">
        <f t="shared" si="11"/>
        <v>(The rest)</v>
      </c>
      <c r="AL33" s="12">
        <f>Nitrate!$AS33</f>
        <v>164</v>
      </c>
      <c r="AM33" s="12">
        <f>Nitrate!$AT33</f>
        <v>14</v>
      </c>
      <c r="AN33" s="26">
        <f t="shared" si="12"/>
        <v>3</v>
      </c>
      <c r="AO33" s="26">
        <f t="shared" si="13"/>
        <v>5</v>
      </c>
      <c r="AP33" s="26" t="str">
        <f t="shared" si="14"/>
        <v>(The rest)</v>
      </c>
      <c r="AQ33" s="12">
        <f>Nitrite!$AS33</f>
        <v>164</v>
      </c>
      <c r="AR33" s="12">
        <f>Nitrite!$AT33</f>
        <v>14</v>
      </c>
      <c r="AS33" s="26">
        <f t="shared" si="15"/>
        <v>3</v>
      </c>
      <c r="AT33" s="26">
        <f t="shared" si="16"/>
        <v>5</v>
      </c>
      <c r="AU33" s="26" t="str">
        <f t="shared" si="17"/>
        <v>(The rest)</v>
      </c>
      <c r="AV33" s="12">
        <f>TKN!$AS33</f>
        <v>164</v>
      </c>
      <c r="AW33" s="12">
        <f>TKN!$AT33</f>
        <v>14</v>
      </c>
      <c r="AX33" s="26">
        <f t="shared" si="18"/>
        <v>3</v>
      </c>
      <c r="AY33" s="26">
        <f t="shared" si="19"/>
        <v>5</v>
      </c>
      <c r="AZ33" s="26" t="str">
        <f t="shared" si="20"/>
        <v>(The rest)</v>
      </c>
      <c r="BA33" s="12">
        <f>AmmoniaNitrogen!$AS33</f>
        <v>164</v>
      </c>
      <c r="BB33" s="12">
        <f>AmmoniaNitrogen!$AT33</f>
        <v>14</v>
      </c>
      <c r="BC33" s="26">
        <f t="shared" si="21"/>
        <v>3</v>
      </c>
      <c r="BD33" s="26">
        <f t="shared" si="22"/>
        <v>5</v>
      </c>
      <c r="BE33" s="26" t="str">
        <f t="shared" si="23"/>
        <v>(The rest)</v>
      </c>
      <c r="BF33" s="12">
        <f>Temp!$AS33</f>
        <v>164</v>
      </c>
      <c r="BG33" s="12">
        <f>Temp!$AT33</f>
        <v>14</v>
      </c>
      <c r="BH33" s="26">
        <f t="shared" si="24"/>
        <v>3</v>
      </c>
      <c r="BI33" s="26">
        <f t="shared" si="25"/>
        <v>5</v>
      </c>
      <c r="BJ33" s="26" t="str">
        <f t="shared" si="26"/>
        <v>(The rest)</v>
      </c>
      <c r="BK33" s="12">
        <f>DO!$AS33</f>
        <v>164</v>
      </c>
      <c r="BL33" s="12">
        <f>DO!$AT33</f>
        <v>14</v>
      </c>
      <c r="BM33" s="26">
        <f t="shared" si="27"/>
        <v>3</v>
      </c>
      <c r="BN33" s="26">
        <f t="shared" si="28"/>
        <v>5</v>
      </c>
      <c r="BO33" s="26" t="str">
        <f t="shared" si="29"/>
        <v>(The rest)</v>
      </c>
      <c r="BP33" s="38">
        <v>5</v>
      </c>
      <c r="BS33" s="16" t="s">
        <v>130</v>
      </c>
    </row>
    <row r="34" spans="1:71" x14ac:dyDescent="0.25">
      <c r="A34" s="12" t="str">
        <f>FecalColiformMPN!A34</f>
        <v>Underwood Creek</v>
      </c>
      <c r="B34" s="12" t="str">
        <f>FecalColiformMPN!B34</f>
        <v>UC-05</v>
      </c>
      <c r="C34" s="13" t="s">
        <v>88</v>
      </c>
      <c r="D34" s="13">
        <v>5</v>
      </c>
      <c r="E34" s="13" t="s">
        <v>88</v>
      </c>
      <c r="F34" s="13"/>
      <c r="G34" s="15"/>
      <c r="H34" s="15" t="s">
        <v>88</v>
      </c>
      <c r="I34" s="15"/>
      <c r="J34" s="16"/>
      <c r="K34" s="17" t="str">
        <f>IF(J34="","",VLOOKUP(J34,Streamgage_PORs!$A$1:$F$37,5,FALSE)&amp;"; "&amp;ROUND(VLOOKUP(J34,Streamgage_PORs!$A$1:$F$37,6,FALSE),0)&amp;" years")</f>
        <v/>
      </c>
      <c r="L34" s="15"/>
      <c r="M34" s="15" t="s">
        <v>181</v>
      </c>
      <c r="N34" s="26">
        <v>3</v>
      </c>
      <c r="O34" s="26"/>
      <c r="P34" s="12">
        <f>FecalColiformMPN!$AS34</f>
        <v>0</v>
      </c>
      <c r="Q34" s="12">
        <f>FecalColiformMPN!$AT34</f>
        <v>0</v>
      </c>
      <c r="R34" s="12">
        <f>FecalColiformMF!$AS34</f>
        <v>164</v>
      </c>
      <c r="S34" s="12">
        <f>FecalColiformMF!$AT34</f>
        <v>14</v>
      </c>
      <c r="T34" s="26">
        <f t="shared" si="0"/>
        <v>3</v>
      </c>
      <c r="U34" s="26">
        <f t="shared" si="1"/>
        <v>5</v>
      </c>
      <c r="V34" s="26" t="str">
        <f t="shared" si="2"/>
        <v>(The rest)</v>
      </c>
      <c r="W34" s="12">
        <f>TotalPhosphorus!$AS34</f>
        <v>164</v>
      </c>
      <c r="X34" s="12">
        <f>TotalPhosphorus!$AT34</f>
        <v>14</v>
      </c>
      <c r="Y34" s="26">
        <f t="shared" si="3"/>
        <v>3</v>
      </c>
      <c r="Z34" s="26">
        <f t="shared" si="4"/>
        <v>5</v>
      </c>
      <c r="AA34" s="26" t="str">
        <f t="shared" si="5"/>
        <v>(The rest)</v>
      </c>
      <c r="AB34" s="12">
        <f>'BOD5'!$AS34</f>
        <v>164</v>
      </c>
      <c r="AC34" s="12">
        <f>'BOD5'!$AT34</f>
        <v>14</v>
      </c>
      <c r="AD34" s="26">
        <f t="shared" si="6"/>
        <v>3</v>
      </c>
      <c r="AE34" s="26">
        <f t="shared" si="7"/>
        <v>5</v>
      </c>
      <c r="AF34" s="26" t="str">
        <f t="shared" si="8"/>
        <v>(The rest)</v>
      </c>
      <c r="AG34" s="12">
        <f>TSS!$AS34</f>
        <v>164</v>
      </c>
      <c r="AH34" s="12">
        <f>TSS!$AT34</f>
        <v>14</v>
      </c>
      <c r="AI34" s="26">
        <f t="shared" si="9"/>
        <v>3</v>
      </c>
      <c r="AJ34" s="26">
        <f t="shared" si="10"/>
        <v>5</v>
      </c>
      <c r="AK34" s="26" t="str">
        <f t="shared" si="11"/>
        <v>(The rest)</v>
      </c>
      <c r="AL34" s="12">
        <f>Nitrate!$AS34</f>
        <v>164</v>
      </c>
      <c r="AM34" s="12">
        <f>Nitrate!$AT34</f>
        <v>14</v>
      </c>
      <c r="AN34" s="26">
        <f t="shared" si="12"/>
        <v>3</v>
      </c>
      <c r="AO34" s="26">
        <f t="shared" si="13"/>
        <v>5</v>
      </c>
      <c r="AP34" s="26" t="str">
        <f t="shared" si="14"/>
        <v>(The rest)</v>
      </c>
      <c r="AQ34" s="12">
        <f>Nitrite!$AS34</f>
        <v>164</v>
      </c>
      <c r="AR34" s="12">
        <f>Nitrite!$AT34</f>
        <v>14</v>
      </c>
      <c r="AS34" s="26">
        <f t="shared" si="15"/>
        <v>3</v>
      </c>
      <c r="AT34" s="26">
        <f t="shared" si="16"/>
        <v>5</v>
      </c>
      <c r="AU34" s="26" t="str">
        <f t="shared" si="17"/>
        <v>(The rest)</v>
      </c>
      <c r="AV34" s="12">
        <f>TKN!$AS34</f>
        <v>164</v>
      </c>
      <c r="AW34" s="12">
        <f>TKN!$AT34</f>
        <v>14</v>
      </c>
      <c r="AX34" s="26">
        <f t="shared" si="18"/>
        <v>3</v>
      </c>
      <c r="AY34" s="26">
        <f t="shared" si="19"/>
        <v>5</v>
      </c>
      <c r="AZ34" s="26" t="str">
        <f t="shared" si="20"/>
        <v>(The rest)</v>
      </c>
      <c r="BA34" s="12">
        <f>AmmoniaNitrogen!$AS34</f>
        <v>164</v>
      </c>
      <c r="BB34" s="12">
        <f>AmmoniaNitrogen!$AT34</f>
        <v>14</v>
      </c>
      <c r="BC34" s="26">
        <f t="shared" si="21"/>
        <v>3</v>
      </c>
      <c r="BD34" s="26">
        <f t="shared" si="22"/>
        <v>5</v>
      </c>
      <c r="BE34" s="26" t="str">
        <f t="shared" si="23"/>
        <v>(The rest)</v>
      </c>
      <c r="BF34" s="12">
        <f>Temp!$AS34</f>
        <v>164</v>
      </c>
      <c r="BG34" s="12">
        <f>Temp!$AT34</f>
        <v>14</v>
      </c>
      <c r="BH34" s="26">
        <f t="shared" si="24"/>
        <v>3</v>
      </c>
      <c r="BI34" s="26">
        <f t="shared" si="25"/>
        <v>5</v>
      </c>
      <c r="BJ34" s="26" t="str">
        <f t="shared" si="26"/>
        <v>(The rest)</v>
      </c>
      <c r="BK34" s="12">
        <f>DO!$AS34</f>
        <v>164</v>
      </c>
      <c r="BL34" s="12">
        <f>DO!$AT34</f>
        <v>14</v>
      </c>
      <c r="BM34" s="26">
        <f t="shared" si="27"/>
        <v>3</v>
      </c>
      <c r="BN34" s="26">
        <f t="shared" si="28"/>
        <v>5</v>
      </c>
      <c r="BO34" s="26" t="str">
        <f t="shared" si="29"/>
        <v>(The rest)</v>
      </c>
      <c r="BP34" s="38">
        <v>5</v>
      </c>
      <c r="BS34" s="16" t="s">
        <v>130</v>
      </c>
    </row>
    <row r="35" spans="1:71" x14ac:dyDescent="0.25">
      <c r="A35" s="12" t="str">
        <f>FecalColiformMPN!A35</f>
        <v>Underwood Creek</v>
      </c>
      <c r="B35" s="12" t="str">
        <f>FecalColiformMPN!B35</f>
        <v>UC-06</v>
      </c>
      <c r="C35" s="13" t="s">
        <v>88</v>
      </c>
      <c r="D35" s="13">
        <v>6</v>
      </c>
      <c r="E35" s="13" t="s">
        <v>88</v>
      </c>
      <c r="F35" s="13"/>
      <c r="G35" s="15"/>
      <c r="H35" s="15" t="s">
        <v>88</v>
      </c>
      <c r="I35" s="15"/>
      <c r="J35" s="16"/>
      <c r="K35" s="17" t="str">
        <f>IF(J35="","",VLOOKUP(J35,Streamgage_PORs!$A$1:$F$37,5,FALSE)&amp;"; "&amp;ROUND(VLOOKUP(J35,Streamgage_PORs!$A$1:$F$37,6,FALSE),0)&amp;" years")</f>
        <v/>
      </c>
      <c r="L35" s="15"/>
      <c r="M35" s="15" t="s">
        <v>181</v>
      </c>
      <c r="N35" s="26">
        <v>3</v>
      </c>
      <c r="O35" s="26"/>
      <c r="P35" s="12">
        <f>FecalColiformMPN!$AS35</f>
        <v>0</v>
      </c>
      <c r="Q35" s="12">
        <f>FecalColiformMPN!$AT35</f>
        <v>0</v>
      </c>
      <c r="R35" s="12">
        <f>FecalColiformMF!$AS35</f>
        <v>164</v>
      </c>
      <c r="S35" s="12">
        <f>FecalColiformMF!$AT35</f>
        <v>14</v>
      </c>
      <c r="T35" s="26">
        <f t="shared" si="0"/>
        <v>3</v>
      </c>
      <c r="U35" s="26">
        <f t="shared" si="1"/>
        <v>5</v>
      </c>
      <c r="V35" s="26" t="str">
        <f t="shared" si="2"/>
        <v>(The rest)</v>
      </c>
      <c r="W35" s="12">
        <f>TotalPhosphorus!$AS35</f>
        <v>164</v>
      </c>
      <c r="X35" s="12">
        <f>TotalPhosphorus!$AT35</f>
        <v>14</v>
      </c>
      <c r="Y35" s="26">
        <f t="shared" si="3"/>
        <v>3</v>
      </c>
      <c r="Z35" s="26">
        <f t="shared" si="4"/>
        <v>5</v>
      </c>
      <c r="AA35" s="26" t="str">
        <f t="shared" si="5"/>
        <v>(The rest)</v>
      </c>
      <c r="AB35" s="12">
        <f>'BOD5'!$AS35</f>
        <v>164</v>
      </c>
      <c r="AC35" s="12">
        <f>'BOD5'!$AT35</f>
        <v>14</v>
      </c>
      <c r="AD35" s="26">
        <f t="shared" si="6"/>
        <v>3</v>
      </c>
      <c r="AE35" s="26">
        <f t="shared" si="7"/>
        <v>5</v>
      </c>
      <c r="AF35" s="26" t="str">
        <f t="shared" si="8"/>
        <v>(The rest)</v>
      </c>
      <c r="AG35" s="12">
        <f>TSS!$AS35</f>
        <v>164</v>
      </c>
      <c r="AH35" s="12">
        <f>TSS!$AT35</f>
        <v>14</v>
      </c>
      <c r="AI35" s="26">
        <f t="shared" si="9"/>
        <v>3</v>
      </c>
      <c r="AJ35" s="26">
        <f t="shared" si="10"/>
        <v>5</v>
      </c>
      <c r="AK35" s="26" t="str">
        <f t="shared" si="11"/>
        <v>(The rest)</v>
      </c>
      <c r="AL35" s="12">
        <f>Nitrate!$AS35</f>
        <v>164</v>
      </c>
      <c r="AM35" s="12">
        <f>Nitrate!$AT35</f>
        <v>14</v>
      </c>
      <c r="AN35" s="26">
        <f t="shared" si="12"/>
        <v>3</v>
      </c>
      <c r="AO35" s="26">
        <f t="shared" si="13"/>
        <v>5</v>
      </c>
      <c r="AP35" s="26" t="str">
        <f t="shared" si="14"/>
        <v>(The rest)</v>
      </c>
      <c r="AQ35" s="12">
        <f>Nitrite!$AS35</f>
        <v>164</v>
      </c>
      <c r="AR35" s="12">
        <f>Nitrite!$AT35</f>
        <v>14</v>
      </c>
      <c r="AS35" s="26">
        <f t="shared" si="15"/>
        <v>3</v>
      </c>
      <c r="AT35" s="26">
        <f t="shared" si="16"/>
        <v>5</v>
      </c>
      <c r="AU35" s="26" t="str">
        <f t="shared" si="17"/>
        <v>(The rest)</v>
      </c>
      <c r="AV35" s="12">
        <f>TKN!$AS35</f>
        <v>164</v>
      </c>
      <c r="AW35" s="12">
        <f>TKN!$AT35</f>
        <v>14</v>
      </c>
      <c r="AX35" s="26">
        <f t="shared" si="18"/>
        <v>3</v>
      </c>
      <c r="AY35" s="26">
        <f t="shared" si="19"/>
        <v>5</v>
      </c>
      <c r="AZ35" s="26" t="str">
        <f t="shared" si="20"/>
        <v>(The rest)</v>
      </c>
      <c r="BA35" s="12">
        <f>AmmoniaNitrogen!$AS35</f>
        <v>164</v>
      </c>
      <c r="BB35" s="12">
        <f>AmmoniaNitrogen!$AT35</f>
        <v>14</v>
      </c>
      <c r="BC35" s="26">
        <f t="shared" si="21"/>
        <v>3</v>
      </c>
      <c r="BD35" s="26">
        <f t="shared" si="22"/>
        <v>5</v>
      </c>
      <c r="BE35" s="26" t="str">
        <f t="shared" si="23"/>
        <v>(The rest)</v>
      </c>
      <c r="BF35" s="12">
        <f>Temp!$AS35</f>
        <v>164</v>
      </c>
      <c r="BG35" s="12">
        <f>Temp!$AT35</f>
        <v>14</v>
      </c>
      <c r="BH35" s="26">
        <f t="shared" si="24"/>
        <v>3</v>
      </c>
      <c r="BI35" s="26">
        <f t="shared" si="25"/>
        <v>5</v>
      </c>
      <c r="BJ35" s="26" t="str">
        <f t="shared" si="26"/>
        <v>(The rest)</v>
      </c>
      <c r="BK35" s="12">
        <f>DO!$AS35</f>
        <v>164</v>
      </c>
      <c r="BL35" s="12">
        <f>DO!$AT35</f>
        <v>14</v>
      </c>
      <c r="BM35" s="26">
        <f t="shared" si="27"/>
        <v>3</v>
      </c>
      <c r="BN35" s="26">
        <f t="shared" si="28"/>
        <v>5</v>
      </c>
      <c r="BO35" s="26" t="str">
        <f t="shared" si="29"/>
        <v>(The rest)</v>
      </c>
      <c r="BP35" s="38">
        <v>5</v>
      </c>
      <c r="BS35" s="16" t="s">
        <v>130</v>
      </c>
    </row>
    <row r="36" spans="1:71" s="20" customFormat="1" ht="45" x14ac:dyDescent="0.25">
      <c r="A36" s="20" t="str">
        <f>FecalColiformMPN!A36</f>
        <v>Underwood Creek</v>
      </c>
      <c r="B36" s="20" t="str">
        <f>FecalColiformMPN!B36</f>
        <v>UC-07</v>
      </c>
      <c r="C36" s="21" t="s">
        <v>88</v>
      </c>
      <c r="D36" s="21">
        <v>7</v>
      </c>
      <c r="E36" s="21" t="s">
        <v>87</v>
      </c>
      <c r="F36" s="21">
        <v>0.8</v>
      </c>
      <c r="G36" s="22" t="s">
        <v>153</v>
      </c>
      <c r="H36" s="22" t="s">
        <v>87</v>
      </c>
      <c r="I36" s="22">
        <v>0.8</v>
      </c>
      <c r="J36" s="23" t="s">
        <v>130</v>
      </c>
      <c r="K36" s="24" t="str">
        <f>IF(J36="","",VLOOKUP(J36,Streamgage_PORs!$A$1:$F$37,5,FALSE)&amp;"; "&amp;ROUND(VLOOKUP(J36,Streamgage_PORs!$A$1:$F$37,6,FALSE),0)&amp;" years")</f>
        <v>1974-2017; 42 years</v>
      </c>
      <c r="L36" s="22" t="s">
        <v>110</v>
      </c>
      <c r="M36" s="22" t="s">
        <v>181</v>
      </c>
      <c r="N36" s="29">
        <v>1</v>
      </c>
      <c r="O36" s="29" t="s">
        <v>195</v>
      </c>
      <c r="P36" s="20">
        <f>FecalColiformMPN!$AS36</f>
        <v>0</v>
      </c>
      <c r="Q36" s="20">
        <f>FecalColiformMPN!$AT36</f>
        <v>0</v>
      </c>
      <c r="R36" s="20">
        <f>FecalColiformMF!$AS36</f>
        <v>164</v>
      </c>
      <c r="S36" s="20">
        <f>FecalColiformMF!$AT36</f>
        <v>14</v>
      </c>
      <c r="T36" s="29">
        <f t="shared" si="0"/>
        <v>3</v>
      </c>
      <c r="U36" s="29">
        <f t="shared" si="1"/>
        <v>3</v>
      </c>
      <c r="V36" s="29" t="str">
        <f t="shared" si="2"/>
        <v>3: good position, decent data availability</v>
      </c>
      <c r="W36" s="20">
        <f>TotalPhosphorus!$AS36</f>
        <v>164</v>
      </c>
      <c r="X36" s="20">
        <f>TotalPhosphorus!$AT36</f>
        <v>14</v>
      </c>
      <c r="Y36" s="29">
        <f t="shared" si="3"/>
        <v>3</v>
      </c>
      <c r="Z36" s="29">
        <f t="shared" si="4"/>
        <v>3</v>
      </c>
      <c r="AA36" s="29" t="str">
        <f t="shared" si="5"/>
        <v>3: good position, decent data availability</v>
      </c>
      <c r="AB36" s="20">
        <f>'BOD5'!$AS36</f>
        <v>164</v>
      </c>
      <c r="AC36" s="20">
        <f>'BOD5'!$AT36</f>
        <v>14</v>
      </c>
      <c r="AD36" s="29">
        <f t="shared" si="6"/>
        <v>3</v>
      </c>
      <c r="AE36" s="29">
        <f t="shared" si="7"/>
        <v>3</v>
      </c>
      <c r="AF36" s="29" t="str">
        <f t="shared" si="8"/>
        <v>3: good position, decent data availability</v>
      </c>
      <c r="AG36" s="20">
        <f>TSS!$AS36</f>
        <v>164</v>
      </c>
      <c r="AH36" s="20">
        <f>TSS!$AT36</f>
        <v>14</v>
      </c>
      <c r="AI36" s="29">
        <f t="shared" si="9"/>
        <v>3</v>
      </c>
      <c r="AJ36" s="29">
        <f t="shared" si="10"/>
        <v>3</v>
      </c>
      <c r="AK36" s="29" t="str">
        <f t="shared" si="11"/>
        <v>3: good position, decent data availability</v>
      </c>
      <c r="AL36" s="20">
        <f>Nitrate!$AS36</f>
        <v>164</v>
      </c>
      <c r="AM36" s="20">
        <f>Nitrate!$AT36</f>
        <v>14</v>
      </c>
      <c r="AN36" s="29">
        <f t="shared" si="12"/>
        <v>3</v>
      </c>
      <c r="AO36" s="29">
        <f t="shared" si="13"/>
        <v>3</v>
      </c>
      <c r="AP36" s="29" t="str">
        <f t="shared" si="14"/>
        <v>3: good position, decent data availability</v>
      </c>
      <c r="AQ36" s="20">
        <f>Nitrite!$AS36</f>
        <v>164</v>
      </c>
      <c r="AR36" s="20">
        <f>Nitrite!$AT36</f>
        <v>14</v>
      </c>
      <c r="AS36" s="29">
        <f t="shared" si="15"/>
        <v>3</v>
      </c>
      <c r="AT36" s="29">
        <f t="shared" si="16"/>
        <v>3</v>
      </c>
      <c r="AU36" s="29" t="str">
        <f t="shared" si="17"/>
        <v>3: good position, decent data availability</v>
      </c>
      <c r="AV36" s="20">
        <f>TKN!$AS36</f>
        <v>164</v>
      </c>
      <c r="AW36" s="20">
        <f>TKN!$AT36</f>
        <v>14</v>
      </c>
      <c r="AX36" s="29">
        <f t="shared" si="18"/>
        <v>3</v>
      </c>
      <c r="AY36" s="29">
        <f t="shared" si="19"/>
        <v>3</v>
      </c>
      <c r="AZ36" s="29" t="str">
        <f t="shared" si="20"/>
        <v>3: good position, decent data availability</v>
      </c>
      <c r="BA36" s="20">
        <f>AmmoniaNitrogen!$AS36</f>
        <v>164</v>
      </c>
      <c r="BB36" s="20">
        <f>AmmoniaNitrogen!$AT36</f>
        <v>14</v>
      </c>
      <c r="BC36" s="29">
        <f t="shared" si="21"/>
        <v>3</v>
      </c>
      <c r="BD36" s="29">
        <f t="shared" si="22"/>
        <v>3</v>
      </c>
      <c r="BE36" s="29" t="str">
        <f t="shared" si="23"/>
        <v>3: good position, decent data availability</v>
      </c>
      <c r="BF36" s="20">
        <f>Temp!$AS36</f>
        <v>164</v>
      </c>
      <c r="BG36" s="20">
        <f>Temp!$AT36</f>
        <v>14</v>
      </c>
      <c r="BH36" s="29">
        <f t="shared" si="24"/>
        <v>3</v>
      </c>
      <c r="BI36" s="29">
        <f t="shared" si="25"/>
        <v>3</v>
      </c>
      <c r="BJ36" s="29" t="str">
        <f t="shared" si="26"/>
        <v>3: good position, decent data availability</v>
      </c>
      <c r="BK36" s="20">
        <f>DO!$AS36</f>
        <v>164</v>
      </c>
      <c r="BL36" s="20">
        <f>DO!$AT36</f>
        <v>14</v>
      </c>
      <c r="BM36" s="29">
        <f t="shared" si="27"/>
        <v>3</v>
      </c>
      <c r="BN36" s="29">
        <f t="shared" si="28"/>
        <v>3</v>
      </c>
      <c r="BO36" s="29" t="str">
        <f t="shared" si="29"/>
        <v>3: good position, decent data availability</v>
      </c>
      <c r="BP36" s="20">
        <v>1</v>
      </c>
      <c r="BQ36" s="29" t="s">
        <v>209</v>
      </c>
      <c r="BS36" s="23" t="s">
        <v>130</v>
      </c>
    </row>
    <row r="37" spans="1:71" ht="45" x14ac:dyDescent="0.25">
      <c r="A37" s="12" t="str">
        <f>FecalColiformMPN!A37</f>
        <v>Lincoln Creek</v>
      </c>
      <c r="B37" s="12" t="str">
        <f>FecalColiformMPN!B37</f>
        <v>LC-01</v>
      </c>
      <c r="C37" s="13" t="s">
        <v>88</v>
      </c>
      <c r="D37" s="13">
        <v>1</v>
      </c>
      <c r="E37" s="13" t="s">
        <v>88</v>
      </c>
      <c r="F37" s="13"/>
      <c r="G37" s="15"/>
      <c r="H37" s="15" t="s">
        <v>88</v>
      </c>
      <c r="I37" s="15"/>
      <c r="J37" s="16"/>
      <c r="K37" s="17" t="str">
        <f>IF(J37="","",VLOOKUP(J37,Streamgage_PORs!$A$1:$F$37,5,FALSE)&amp;"; "&amp;ROUND(VLOOKUP(J37,Streamgage_PORs!$A$1:$F$37,6,FALSE),0)&amp;" years")</f>
        <v/>
      </c>
      <c r="L37" s="15"/>
      <c r="M37" s="27" t="s">
        <v>185</v>
      </c>
      <c r="N37" s="26">
        <v>1</v>
      </c>
      <c r="O37" s="26" t="s">
        <v>194</v>
      </c>
      <c r="P37" s="12">
        <f>FecalColiformMPN!$AS37</f>
        <v>132</v>
      </c>
      <c r="Q37" s="12">
        <f>FecalColiformMPN!$AT37</f>
        <v>6</v>
      </c>
      <c r="R37" s="12">
        <f>FecalColiformMF!$AS37</f>
        <v>187</v>
      </c>
      <c r="S37" s="12">
        <f>FecalColiformMF!$AT37</f>
        <v>14</v>
      </c>
      <c r="T37" s="26">
        <f t="shared" si="0"/>
        <v>1</v>
      </c>
      <c r="U37" s="26">
        <f t="shared" si="1"/>
        <v>1</v>
      </c>
      <c r="V37" s="26" t="str">
        <f t="shared" si="2"/>
        <v>1: good position, good data availability</v>
      </c>
      <c r="W37" s="12">
        <f>TotalPhosphorus!$AS37</f>
        <v>330</v>
      </c>
      <c r="X37" s="12">
        <f>TotalPhosphorus!$AT37</f>
        <v>20</v>
      </c>
      <c r="Y37" s="26">
        <f t="shared" si="3"/>
        <v>1</v>
      </c>
      <c r="Z37" s="26">
        <f t="shared" si="4"/>
        <v>1</v>
      </c>
      <c r="AA37" s="26" t="str">
        <f t="shared" si="5"/>
        <v>1: good position, good data availability</v>
      </c>
      <c r="AB37" s="12">
        <f>'BOD5'!$AS37</f>
        <v>330</v>
      </c>
      <c r="AC37" s="12">
        <f>'BOD5'!$AT37</f>
        <v>20</v>
      </c>
      <c r="AD37" s="26">
        <f t="shared" si="6"/>
        <v>1</v>
      </c>
      <c r="AE37" s="26">
        <f t="shared" si="7"/>
        <v>1</v>
      </c>
      <c r="AF37" s="26" t="str">
        <f t="shared" si="8"/>
        <v>1: good position, good data availability</v>
      </c>
      <c r="AG37" s="12">
        <f>TSS!$AS37</f>
        <v>330</v>
      </c>
      <c r="AH37" s="12">
        <f>TSS!$AT37</f>
        <v>20</v>
      </c>
      <c r="AI37" s="26">
        <f t="shared" si="9"/>
        <v>1</v>
      </c>
      <c r="AJ37" s="26">
        <f t="shared" si="10"/>
        <v>1</v>
      </c>
      <c r="AK37" s="26" t="str">
        <f t="shared" si="11"/>
        <v>1: good position, good data availability</v>
      </c>
      <c r="AL37" s="12">
        <f>Nitrate!$AS37</f>
        <v>330</v>
      </c>
      <c r="AM37" s="12">
        <f>Nitrate!$AT37</f>
        <v>20</v>
      </c>
      <c r="AN37" s="26">
        <f t="shared" si="12"/>
        <v>1</v>
      </c>
      <c r="AO37" s="26">
        <f t="shared" si="13"/>
        <v>1</v>
      </c>
      <c r="AP37" s="26" t="str">
        <f t="shared" si="14"/>
        <v>1: good position, good data availability</v>
      </c>
      <c r="AQ37" s="12">
        <f>Nitrite!$AS37</f>
        <v>330</v>
      </c>
      <c r="AR37" s="12">
        <f>Nitrite!$AT37</f>
        <v>20</v>
      </c>
      <c r="AS37" s="26">
        <f t="shared" si="15"/>
        <v>1</v>
      </c>
      <c r="AT37" s="26">
        <f t="shared" si="16"/>
        <v>1</v>
      </c>
      <c r="AU37" s="26" t="str">
        <f t="shared" si="17"/>
        <v>1: good position, good data availability</v>
      </c>
      <c r="AV37" s="12">
        <f>TKN!$AS37</f>
        <v>330</v>
      </c>
      <c r="AW37" s="12">
        <f>TKN!$AT37</f>
        <v>20</v>
      </c>
      <c r="AX37" s="26">
        <f t="shared" si="18"/>
        <v>1</v>
      </c>
      <c r="AY37" s="26">
        <f t="shared" si="19"/>
        <v>1</v>
      </c>
      <c r="AZ37" s="26" t="str">
        <f t="shared" si="20"/>
        <v>1: good position, good data availability</v>
      </c>
      <c r="BA37" s="12">
        <f>AmmoniaNitrogen!$AS37</f>
        <v>330</v>
      </c>
      <c r="BB37" s="12">
        <f>AmmoniaNitrogen!$AT37</f>
        <v>20</v>
      </c>
      <c r="BC37" s="26">
        <f t="shared" si="21"/>
        <v>1</v>
      </c>
      <c r="BD37" s="26">
        <f t="shared" si="22"/>
        <v>1</v>
      </c>
      <c r="BE37" s="26" t="str">
        <f t="shared" si="23"/>
        <v>1: good position, good data availability</v>
      </c>
      <c r="BF37" s="12">
        <f>Temp!$AS37</f>
        <v>325</v>
      </c>
      <c r="BG37" s="12">
        <f>Temp!$AT37</f>
        <v>20</v>
      </c>
      <c r="BH37" s="26">
        <f t="shared" si="24"/>
        <v>1</v>
      </c>
      <c r="BI37" s="26">
        <f t="shared" si="25"/>
        <v>1</v>
      </c>
      <c r="BJ37" s="26" t="str">
        <f t="shared" si="26"/>
        <v>1: good position, good data availability</v>
      </c>
      <c r="BK37" s="12">
        <f>DO!$AS37</f>
        <v>325</v>
      </c>
      <c r="BL37" s="12">
        <f>DO!$AT37</f>
        <v>20</v>
      </c>
      <c r="BM37" s="26">
        <f t="shared" si="27"/>
        <v>1</v>
      </c>
      <c r="BN37" s="26">
        <f t="shared" si="28"/>
        <v>1</v>
      </c>
      <c r="BO37" s="26" t="str">
        <f t="shared" si="29"/>
        <v>1: good position, good data availability</v>
      </c>
      <c r="BP37" s="38">
        <v>1</v>
      </c>
      <c r="BQ37" s="26" t="s">
        <v>207</v>
      </c>
      <c r="BS37" s="16"/>
    </row>
    <row r="38" spans="1:71" ht="30" x14ac:dyDescent="0.25">
      <c r="A38" s="12" t="str">
        <f>FecalColiformMPN!A38</f>
        <v>Lincoln Creek</v>
      </c>
      <c r="B38" s="12" t="str">
        <f>FecalColiformMPN!B38</f>
        <v>LC-02</v>
      </c>
      <c r="C38" s="13" t="s">
        <v>88</v>
      </c>
      <c r="D38" s="13">
        <v>2</v>
      </c>
      <c r="E38" s="13" t="s">
        <v>88</v>
      </c>
      <c r="F38" s="13"/>
      <c r="G38" s="15"/>
      <c r="H38" s="15" t="s">
        <v>88</v>
      </c>
      <c r="I38" s="15"/>
      <c r="J38" s="16"/>
      <c r="K38" s="17" t="str">
        <f>IF(J38="","",VLOOKUP(J38,Streamgage_PORs!$A$1:$F$37,5,FALSE)&amp;"; "&amp;ROUND(VLOOKUP(J38,Streamgage_PORs!$A$1:$F$37,6,FALSE),0)&amp;" years")</f>
        <v/>
      </c>
      <c r="L38" s="15"/>
      <c r="M38" s="27" t="s">
        <v>185</v>
      </c>
      <c r="N38" s="26">
        <v>2</v>
      </c>
      <c r="O38" s="26"/>
      <c r="P38" s="12">
        <f>FecalColiformMPN!$AS38</f>
        <v>131</v>
      </c>
      <c r="Q38" s="12">
        <f>FecalColiformMPN!$AT38</f>
        <v>6</v>
      </c>
      <c r="R38" s="12">
        <f>FecalColiformMF!$AS38</f>
        <v>174</v>
      </c>
      <c r="S38" s="12">
        <f>FecalColiformMF!$AT38</f>
        <v>13</v>
      </c>
      <c r="T38" s="26">
        <f t="shared" si="0"/>
        <v>1</v>
      </c>
      <c r="U38" s="26">
        <f t="shared" si="1"/>
        <v>2</v>
      </c>
      <c r="V38" s="26" t="str">
        <f t="shared" si="2"/>
        <v>2: decent position, good data availability</v>
      </c>
      <c r="W38" s="12">
        <f>TotalPhosphorus!$AS38</f>
        <v>317</v>
      </c>
      <c r="X38" s="12">
        <f>TotalPhosphorus!$AT38</f>
        <v>19</v>
      </c>
      <c r="Y38" s="26">
        <f t="shared" si="3"/>
        <v>1</v>
      </c>
      <c r="Z38" s="26">
        <f t="shared" si="4"/>
        <v>2</v>
      </c>
      <c r="AA38" s="26" t="str">
        <f t="shared" si="5"/>
        <v>2: decent position, good data availability</v>
      </c>
      <c r="AB38" s="12">
        <f>'BOD5'!$AS38</f>
        <v>317</v>
      </c>
      <c r="AC38" s="12">
        <f>'BOD5'!$AT38</f>
        <v>19</v>
      </c>
      <c r="AD38" s="26">
        <f t="shared" si="6"/>
        <v>1</v>
      </c>
      <c r="AE38" s="26">
        <f t="shared" si="7"/>
        <v>2</v>
      </c>
      <c r="AF38" s="26" t="str">
        <f t="shared" si="8"/>
        <v>2: decent position, good data availability</v>
      </c>
      <c r="AG38" s="12">
        <f>TSS!$AS38</f>
        <v>317</v>
      </c>
      <c r="AH38" s="12">
        <f>TSS!$AT38</f>
        <v>19</v>
      </c>
      <c r="AI38" s="26">
        <f t="shared" si="9"/>
        <v>1</v>
      </c>
      <c r="AJ38" s="26">
        <f t="shared" si="10"/>
        <v>2</v>
      </c>
      <c r="AK38" s="26" t="str">
        <f t="shared" si="11"/>
        <v>2: decent position, good data availability</v>
      </c>
      <c r="AL38" s="12">
        <f>Nitrate!$AS38</f>
        <v>317</v>
      </c>
      <c r="AM38" s="12">
        <f>Nitrate!$AT38</f>
        <v>19</v>
      </c>
      <c r="AN38" s="26">
        <f t="shared" si="12"/>
        <v>1</v>
      </c>
      <c r="AO38" s="26">
        <f t="shared" si="13"/>
        <v>2</v>
      </c>
      <c r="AP38" s="26" t="str">
        <f t="shared" si="14"/>
        <v>2: decent position, good data availability</v>
      </c>
      <c r="AQ38" s="12">
        <f>Nitrite!$AS38</f>
        <v>317</v>
      </c>
      <c r="AR38" s="12">
        <f>Nitrite!$AT38</f>
        <v>19</v>
      </c>
      <c r="AS38" s="26">
        <f t="shared" si="15"/>
        <v>1</v>
      </c>
      <c r="AT38" s="26">
        <f t="shared" si="16"/>
        <v>2</v>
      </c>
      <c r="AU38" s="26" t="str">
        <f t="shared" si="17"/>
        <v>2: decent position, good data availability</v>
      </c>
      <c r="AV38" s="12">
        <f>TKN!$AS38</f>
        <v>317</v>
      </c>
      <c r="AW38" s="12">
        <f>TKN!$AT38</f>
        <v>19</v>
      </c>
      <c r="AX38" s="26">
        <f t="shared" si="18"/>
        <v>1</v>
      </c>
      <c r="AY38" s="26">
        <f t="shared" si="19"/>
        <v>2</v>
      </c>
      <c r="AZ38" s="26" t="str">
        <f t="shared" si="20"/>
        <v>2: decent position, good data availability</v>
      </c>
      <c r="BA38" s="12">
        <f>AmmoniaNitrogen!$AS38</f>
        <v>317</v>
      </c>
      <c r="BB38" s="12">
        <f>AmmoniaNitrogen!$AT38</f>
        <v>19</v>
      </c>
      <c r="BC38" s="26">
        <f t="shared" si="21"/>
        <v>1</v>
      </c>
      <c r="BD38" s="26">
        <f t="shared" si="22"/>
        <v>2</v>
      </c>
      <c r="BE38" s="26" t="str">
        <f t="shared" si="23"/>
        <v>2: decent position, good data availability</v>
      </c>
      <c r="BF38" s="12">
        <f>Temp!$AS38</f>
        <v>312</v>
      </c>
      <c r="BG38" s="12">
        <f>Temp!$AT38</f>
        <v>19</v>
      </c>
      <c r="BH38" s="26">
        <f t="shared" si="24"/>
        <v>1</v>
      </c>
      <c r="BI38" s="26">
        <f t="shared" si="25"/>
        <v>2</v>
      </c>
      <c r="BJ38" s="26" t="str">
        <f t="shared" si="26"/>
        <v>2: decent position, good data availability</v>
      </c>
      <c r="BK38" s="12">
        <f>DO!$AS38</f>
        <v>312</v>
      </c>
      <c r="BL38" s="12">
        <f>DO!$AT38</f>
        <v>19</v>
      </c>
      <c r="BM38" s="26">
        <f t="shared" si="27"/>
        <v>1</v>
      </c>
      <c r="BN38" s="26">
        <f t="shared" si="28"/>
        <v>2</v>
      </c>
      <c r="BO38" s="26" t="str">
        <f t="shared" si="29"/>
        <v>2: decent position, good data availability</v>
      </c>
      <c r="BP38" s="38">
        <v>5</v>
      </c>
      <c r="BS38" s="16"/>
    </row>
    <row r="39" spans="1:71" ht="30" x14ac:dyDescent="0.25">
      <c r="A39" s="12" t="str">
        <f>FecalColiformMPN!A39</f>
        <v>Lincoln Creek</v>
      </c>
      <c r="B39" s="12" t="str">
        <f>FecalColiformMPN!B39</f>
        <v>LC-03</v>
      </c>
      <c r="C39" s="13" t="s">
        <v>88</v>
      </c>
      <c r="D39" s="13">
        <v>3</v>
      </c>
      <c r="E39" s="13" t="s">
        <v>88</v>
      </c>
      <c r="F39" s="13"/>
      <c r="G39" s="15"/>
      <c r="H39" s="15" t="s">
        <v>88</v>
      </c>
      <c r="I39" s="15"/>
      <c r="J39" s="16"/>
      <c r="K39" s="17" t="str">
        <f>IF(J39="","",VLOOKUP(J39,Streamgage_PORs!$A$1:$F$37,5,FALSE)&amp;"; "&amp;ROUND(VLOOKUP(J39,Streamgage_PORs!$A$1:$F$37,6,FALSE),0)&amp;" years")</f>
        <v/>
      </c>
      <c r="L39" s="15"/>
      <c r="M39" s="27" t="s">
        <v>185</v>
      </c>
      <c r="N39" s="26">
        <v>2</v>
      </c>
      <c r="O39" s="26"/>
      <c r="P39" s="12">
        <f>FecalColiformMPN!$AS39</f>
        <v>109</v>
      </c>
      <c r="Q39" s="12">
        <f>FecalColiformMPN!$AT39</f>
        <v>6</v>
      </c>
      <c r="R39" s="12">
        <f>FecalColiformMF!$AS39</f>
        <v>126</v>
      </c>
      <c r="S39" s="12">
        <f>FecalColiformMF!$AT39</f>
        <v>9</v>
      </c>
      <c r="T39" s="26">
        <f t="shared" si="0"/>
        <v>1</v>
      </c>
      <c r="U39" s="26">
        <f t="shared" si="1"/>
        <v>2</v>
      </c>
      <c r="V39" s="26" t="str">
        <f t="shared" si="2"/>
        <v>2: decent position, good data availability</v>
      </c>
      <c r="W39" s="12">
        <f>TotalPhosphorus!$AS39</f>
        <v>269</v>
      </c>
      <c r="X39" s="12">
        <f>TotalPhosphorus!$AT39</f>
        <v>15</v>
      </c>
      <c r="Y39" s="26">
        <f t="shared" si="3"/>
        <v>1</v>
      </c>
      <c r="Z39" s="26">
        <f t="shared" si="4"/>
        <v>2</v>
      </c>
      <c r="AA39" s="26" t="str">
        <f t="shared" si="5"/>
        <v>2: decent position, good data availability</v>
      </c>
      <c r="AB39" s="12">
        <f>'BOD5'!$AS39</f>
        <v>269</v>
      </c>
      <c r="AC39" s="12">
        <f>'BOD5'!$AT39</f>
        <v>15</v>
      </c>
      <c r="AD39" s="26">
        <f t="shared" si="6"/>
        <v>1</v>
      </c>
      <c r="AE39" s="26">
        <f t="shared" si="7"/>
        <v>2</v>
      </c>
      <c r="AF39" s="26" t="str">
        <f t="shared" si="8"/>
        <v>2: decent position, good data availability</v>
      </c>
      <c r="AG39" s="12">
        <f>TSS!$AS39</f>
        <v>269</v>
      </c>
      <c r="AH39" s="12">
        <f>TSS!$AT39</f>
        <v>15</v>
      </c>
      <c r="AI39" s="26">
        <f t="shared" si="9"/>
        <v>1</v>
      </c>
      <c r="AJ39" s="26">
        <f t="shared" si="10"/>
        <v>2</v>
      </c>
      <c r="AK39" s="26" t="str">
        <f t="shared" si="11"/>
        <v>2: decent position, good data availability</v>
      </c>
      <c r="AL39" s="12">
        <f>Nitrate!$AS39</f>
        <v>269</v>
      </c>
      <c r="AM39" s="12">
        <f>Nitrate!$AT39</f>
        <v>15</v>
      </c>
      <c r="AN39" s="26">
        <f t="shared" si="12"/>
        <v>1</v>
      </c>
      <c r="AO39" s="26">
        <f t="shared" si="13"/>
        <v>2</v>
      </c>
      <c r="AP39" s="26" t="str">
        <f t="shared" si="14"/>
        <v>2: decent position, good data availability</v>
      </c>
      <c r="AQ39" s="12">
        <f>Nitrite!$AS39</f>
        <v>269</v>
      </c>
      <c r="AR39" s="12">
        <f>Nitrite!$AT39</f>
        <v>15</v>
      </c>
      <c r="AS39" s="26">
        <f t="shared" si="15"/>
        <v>1</v>
      </c>
      <c r="AT39" s="26">
        <f t="shared" si="16"/>
        <v>2</v>
      </c>
      <c r="AU39" s="26" t="str">
        <f t="shared" si="17"/>
        <v>2: decent position, good data availability</v>
      </c>
      <c r="AV39" s="12">
        <f>TKN!$AS39</f>
        <v>269</v>
      </c>
      <c r="AW39" s="12">
        <f>TKN!$AT39</f>
        <v>15</v>
      </c>
      <c r="AX39" s="26">
        <f t="shared" si="18"/>
        <v>1</v>
      </c>
      <c r="AY39" s="26">
        <f t="shared" si="19"/>
        <v>2</v>
      </c>
      <c r="AZ39" s="26" t="str">
        <f t="shared" si="20"/>
        <v>2: decent position, good data availability</v>
      </c>
      <c r="BA39" s="12">
        <f>AmmoniaNitrogen!$AS39</f>
        <v>269</v>
      </c>
      <c r="BB39" s="12">
        <f>AmmoniaNitrogen!$AT39</f>
        <v>15</v>
      </c>
      <c r="BC39" s="26">
        <f t="shared" si="21"/>
        <v>1</v>
      </c>
      <c r="BD39" s="26">
        <f t="shared" si="22"/>
        <v>2</v>
      </c>
      <c r="BE39" s="26" t="str">
        <f t="shared" si="23"/>
        <v>2: decent position, good data availability</v>
      </c>
      <c r="BF39" s="12">
        <f>Temp!$AS39</f>
        <v>264</v>
      </c>
      <c r="BG39" s="12">
        <f>Temp!$AT39</f>
        <v>15</v>
      </c>
      <c r="BH39" s="26">
        <f t="shared" si="24"/>
        <v>1</v>
      </c>
      <c r="BI39" s="26">
        <f t="shared" si="25"/>
        <v>2</v>
      </c>
      <c r="BJ39" s="26" t="str">
        <f t="shared" si="26"/>
        <v>2: decent position, good data availability</v>
      </c>
      <c r="BK39" s="12">
        <f>DO!$AS39</f>
        <v>264</v>
      </c>
      <c r="BL39" s="12">
        <f>DO!$AT39</f>
        <v>15</v>
      </c>
      <c r="BM39" s="26">
        <f t="shared" si="27"/>
        <v>1</v>
      </c>
      <c r="BN39" s="26">
        <f t="shared" si="28"/>
        <v>2</v>
      </c>
      <c r="BO39" s="26" t="str">
        <f t="shared" si="29"/>
        <v>2: decent position, good data availability</v>
      </c>
      <c r="BP39" s="38">
        <v>5</v>
      </c>
      <c r="BS39" s="16"/>
    </row>
    <row r="40" spans="1:71" ht="63" customHeight="1" x14ac:dyDescent="0.25">
      <c r="A40" s="12" t="str">
        <f>FecalColiformMPN!A40</f>
        <v>Lincoln Creek</v>
      </c>
      <c r="B40" s="12" t="str">
        <f>FecalColiformMPN!B40</f>
        <v>LC-04</v>
      </c>
      <c r="C40" s="13" t="s">
        <v>88</v>
      </c>
      <c r="D40" s="13">
        <v>4</v>
      </c>
      <c r="E40" s="13" t="s">
        <v>87</v>
      </c>
      <c r="F40" s="13">
        <v>0</v>
      </c>
      <c r="G40" s="15" t="s">
        <v>154</v>
      </c>
      <c r="H40" s="15" t="s">
        <v>87</v>
      </c>
      <c r="I40" s="15">
        <v>0.4</v>
      </c>
      <c r="J40" s="16" t="s">
        <v>132</v>
      </c>
      <c r="K40" s="17" t="str">
        <f>IF(J40="","",VLOOKUP(J40,Streamgage_PORs!$A$1:$F$37,5,FALSE)&amp;"; "&amp;ROUND(VLOOKUP(J40,Streamgage_PORs!$A$1:$F$37,6,FALSE),0)&amp;" years")</f>
        <v>2003-2017; 14 years</v>
      </c>
      <c r="L40" s="15" t="s">
        <v>111</v>
      </c>
      <c r="M40" s="27" t="s">
        <v>185</v>
      </c>
      <c r="N40" s="26">
        <v>1.5</v>
      </c>
      <c r="O40" s="26" t="s">
        <v>198</v>
      </c>
      <c r="P40" s="12">
        <f>FecalColiformMPN!$AS40</f>
        <v>132</v>
      </c>
      <c r="Q40" s="12">
        <f>FecalColiformMPN!$AT40</f>
        <v>6</v>
      </c>
      <c r="R40" s="12">
        <f>FecalColiformMF!$AS40</f>
        <v>132</v>
      </c>
      <c r="S40" s="12">
        <f>FecalColiformMF!$AT40</f>
        <v>10</v>
      </c>
      <c r="T40" s="26">
        <f t="shared" si="0"/>
        <v>1</v>
      </c>
      <c r="U40" s="26">
        <f t="shared" si="1"/>
        <v>1</v>
      </c>
      <c r="V40" s="26" t="str">
        <f t="shared" si="2"/>
        <v>1: good position, good data availability</v>
      </c>
      <c r="W40" s="12">
        <f>TotalPhosphorus!$AS40</f>
        <v>275</v>
      </c>
      <c r="X40" s="12">
        <f>TotalPhosphorus!$AT40</f>
        <v>16</v>
      </c>
      <c r="Y40" s="26">
        <f t="shared" si="3"/>
        <v>1</v>
      </c>
      <c r="Z40" s="26">
        <f t="shared" si="4"/>
        <v>1</v>
      </c>
      <c r="AA40" s="26" t="str">
        <f t="shared" si="5"/>
        <v>1: good position, good data availability</v>
      </c>
      <c r="AB40" s="12">
        <f>'BOD5'!$AS40</f>
        <v>275</v>
      </c>
      <c r="AC40" s="12">
        <f>'BOD5'!$AT40</f>
        <v>16</v>
      </c>
      <c r="AD40" s="26">
        <f t="shared" si="6"/>
        <v>1</v>
      </c>
      <c r="AE40" s="26">
        <f t="shared" si="7"/>
        <v>1</v>
      </c>
      <c r="AF40" s="26" t="str">
        <f t="shared" si="8"/>
        <v>1: good position, good data availability</v>
      </c>
      <c r="AG40" s="12">
        <f>TSS!$AS40</f>
        <v>275</v>
      </c>
      <c r="AH40" s="12">
        <f>TSS!$AT40</f>
        <v>16</v>
      </c>
      <c r="AI40" s="26">
        <f t="shared" si="9"/>
        <v>1</v>
      </c>
      <c r="AJ40" s="26">
        <f t="shared" si="10"/>
        <v>1</v>
      </c>
      <c r="AK40" s="26" t="str">
        <f t="shared" si="11"/>
        <v>1: good position, good data availability</v>
      </c>
      <c r="AL40" s="12">
        <f>Nitrate!$AS40</f>
        <v>275</v>
      </c>
      <c r="AM40" s="12">
        <f>Nitrate!$AT40</f>
        <v>16</v>
      </c>
      <c r="AN40" s="26">
        <f t="shared" si="12"/>
        <v>1</v>
      </c>
      <c r="AO40" s="26">
        <f t="shared" si="13"/>
        <v>1</v>
      </c>
      <c r="AP40" s="26" t="str">
        <f t="shared" si="14"/>
        <v>1: good position, good data availability</v>
      </c>
      <c r="AQ40" s="12">
        <f>Nitrite!$AS40</f>
        <v>275</v>
      </c>
      <c r="AR40" s="12">
        <f>Nitrite!$AT40</f>
        <v>16</v>
      </c>
      <c r="AS40" s="26">
        <f t="shared" si="15"/>
        <v>1</v>
      </c>
      <c r="AT40" s="26">
        <f t="shared" si="16"/>
        <v>1</v>
      </c>
      <c r="AU40" s="26" t="str">
        <f t="shared" si="17"/>
        <v>1: good position, good data availability</v>
      </c>
      <c r="AV40" s="12">
        <f>TKN!$AS40</f>
        <v>275</v>
      </c>
      <c r="AW40" s="12">
        <f>TKN!$AT40</f>
        <v>16</v>
      </c>
      <c r="AX40" s="26">
        <f t="shared" si="18"/>
        <v>1</v>
      </c>
      <c r="AY40" s="26">
        <f t="shared" si="19"/>
        <v>1</v>
      </c>
      <c r="AZ40" s="26" t="str">
        <f t="shared" si="20"/>
        <v>1: good position, good data availability</v>
      </c>
      <c r="BA40" s="12">
        <f>AmmoniaNitrogen!$AS40</f>
        <v>275</v>
      </c>
      <c r="BB40" s="12">
        <f>AmmoniaNitrogen!$AT40</f>
        <v>16</v>
      </c>
      <c r="BC40" s="26">
        <f t="shared" si="21"/>
        <v>1</v>
      </c>
      <c r="BD40" s="26">
        <f t="shared" si="22"/>
        <v>1</v>
      </c>
      <c r="BE40" s="26" t="str">
        <f t="shared" si="23"/>
        <v>1: good position, good data availability</v>
      </c>
      <c r="BF40" s="12">
        <f>Temp!$AS40</f>
        <v>9</v>
      </c>
      <c r="BG40" s="12">
        <f>Temp!$AT40</f>
        <v>1</v>
      </c>
      <c r="BH40" s="26">
        <f t="shared" si="24"/>
        <v>5</v>
      </c>
      <c r="BI40" s="26">
        <f t="shared" si="25"/>
        <v>5</v>
      </c>
      <c r="BJ40" s="26" t="str">
        <f t="shared" si="26"/>
        <v>(The rest)</v>
      </c>
      <c r="BK40" s="12">
        <f>DO!$AS40</f>
        <v>9</v>
      </c>
      <c r="BL40" s="12">
        <f>DO!$AT40</f>
        <v>1</v>
      </c>
      <c r="BM40" s="26">
        <f t="shared" si="27"/>
        <v>5</v>
      </c>
      <c r="BN40" s="26">
        <f t="shared" si="28"/>
        <v>5</v>
      </c>
      <c r="BO40" s="26" t="str">
        <f t="shared" si="29"/>
        <v>(The rest)</v>
      </c>
      <c r="BP40" s="38">
        <v>1</v>
      </c>
      <c r="BQ40" s="26" t="s">
        <v>211</v>
      </c>
      <c r="BS40" s="16" t="s">
        <v>132</v>
      </c>
    </row>
    <row r="41" spans="1:71" s="20" customFormat="1" ht="30" x14ac:dyDescent="0.25">
      <c r="A41" s="20" t="str">
        <f>FecalColiformMPN!A41</f>
        <v>Lincoln Creek</v>
      </c>
      <c r="B41" s="20" t="str">
        <f>FecalColiformMPN!B41</f>
        <v>LC-05</v>
      </c>
      <c r="C41" s="21" t="s">
        <v>88</v>
      </c>
      <c r="D41" s="21">
        <v>5</v>
      </c>
      <c r="E41" s="21" t="s">
        <v>88</v>
      </c>
      <c r="F41" s="21"/>
      <c r="G41" s="22"/>
      <c r="H41" s="22" t="s">
        <v>88</v>
      </c>
      <c r="I41" s="22"/>
      <c r="J41" s="23"/>
      <c r="K41" s="24" t="str">
        <f>IF(J41="","",VLOOKUP(J41,Streamgage_PORs!$A$1:$F$37,5,FALSE)&amp;"; "&amp;ROUND(VLOOKUP(J41,Streamgage_PORs!$A$1:$F$37,6,FALSE),0)&amp;" years")</f>
        <v/>
      </c>
      <c r="L41" s="22"/>
      <c r="M41" s="37" t="s">
        <v>185</v>
      </c>
      <c r="N41" s="29">
        <v>1</v>
      </c>
      <c r="O41" s="29" t="s">
        <v>175</v>
      </c>
      <c r="P41" s="20">
        <f>FecalColiformMPN!$AS41</f>
        <v>132</v>
      </c>
      <c r="Q41" s="20">
        <f>FecalColiformMPN!$AT41</f>
        <v>6</v>
      </c>
      <c r="R41" s="20">
        <f>FecalColiformMF!$AS41</f>
        <v>187</v>
      </c>
      <c r="S41" s="20">
        <f>FecalColiformMF!$AT41</f>
        <v>14</v>
      </c>
      <c r="T41" s="29">
        <f t="shared" si="0"/>
        <v>1</v>
      </c>
      <c r="U41" s="29">
        <f t="shared" si="1"/>
        <v>1</v>
      </c>
      <c r="V41" s="29" t="str">
        <f t="shared" si="2"/>
        <v>1: good position, good data availability</v>
      </c>
      <c r="W41" s="20">
        <f>TotalPhosphorus!$AS41</f>
        <v>330</v>
      </c>
      <c r="X41" s="20">
        <f>TotalPhosphorus!$AT41</f>
        <v>20</v>
      </c>
      <c r="Y41" s="29">
        <f t="shared" si="3"/>
        <v>1</v>
      </c>
      <c r="Z41" s="29">
        <f t="shared" si="4"/>
        <v>1</v>
      </c>
      <c r="AA41" s="29" t="str">
        <f t="shared" si="5"/>
        <v>1: good position, good data availability</v>
      </c>
      <c r="AB41" s="20">
        <f>'BOD5'!$AS41</f>
        <v>330</v>
      </c>
      <c r="AC41" s="20">
        <f>'BOD5'!$AT41</f>
        <v>20</v>
      </c>
      <c r="AD41" s="29">
        <f t="shared" si="6"/>
        <v>1</v>
      </c>
      <c r="AE41" s="29">
        <f t="shared" si="7"/>
        <v>1</v>
      </c>
      <c r="AF41" s="29" t="str">
        <f t="shared" si="8"/>
        <v>1: good position, good data availability</v>
      </c>
      <c r="AG41" s="20">
        <f>TSS!$AS41</f>
        <v>330</v>
      </c>
      <c r="AH41" s="20">
        <f>TSS!$AT41</f>
        <v>20</v>
      </c>
      <c r="AI41" s="29">
        <f t="shared" si="9"/>
        <v>1</v>
      </c>
      <c r="AJ41" s="29">
        <f t="shared" si="10"/>
        <v>1</v>
      </c>
      <c r="AK41" s="29" t="str">
        <f t="shared" si="11"/>
        <v>1: good position, good data availability</v>
      </c>
      <c r="AL41" s="20">
        <f>Nitrate!$AS41</f>
        <v>330</v>
      </c>
      <c r="AM41" s="20">
        <f>Nitrate!$AT41</f>
        <v>20</v>
      </c>
      <c r="AN41" s="29">
        <f t="shared" si="12"/>
        <v>1</v>
      </c>
      <c r="AO41" s="29">
        <f t="shared" si="13"/>
        <v>1</v>
      </c>
      <c r="AP41" s="29" t="str">
        <f t="shared" si="14"/>
        <v>1: good position, good data availability</v>
      </c>
      <c r="AQ41" s="20">
        <f>Nitrite!$AS41</f>
        <v>330</v>
      </c>
      <c r="AR41" s="20">
        <f>Nitrite!$AT41</f>
        <v>20</v>
      </c>
      <c r="AS41" s="29">
        <f t="shared" si="15"/>
        <v>1</v>
      </c>
      <c r="AT41" s="29">
        <f t="shared" si="16"/>
        <v>1</v>
      </c>
      <c r="AU41" s="29" t="str">
        <f t="shared" si="17"/>
        <v>1: good position, good data availability</v>
      </c>
      <c r="AV41" s="20">
        <f>TKN!$AS41</f>
        <v>330</v>
      </c>
      <c r="AW41" s="20">
        <f>TKN!$AT41</f>
        <v>20</v>
      </c>
      <c r="AX41" s="29">
        <f t="shared" si="18"/>
        <v>1</v>
      </c>
      <c r="AY41" s="29">
        <f t="shared" si="19"/>
        <v>1</v>
      </c>
      <c r="AZ41" s="29" t="str">
        <f t="shared" si="20"/>
        <v>1: good position, good data availability</v>
      </c>
      <c r="BA41" s="20">
        <f>AmmoniaNitrogen!$AS41</f>
        <v>330</v>
      </c>
      <c r="BB41" s="20">
        <f>AmmoniaNitrogen!$AT41</f>
        <v>20</v>
      </c>
      <c r="BC41" s="29">
        <f t="shared" si="21"/>
        <v>1</v>
      </c>
      <c r="BD41" s="29">
        <f t="shared" si="22"/>
        <v>1</v>
      </c>
      <c r="BE41" s="29" t="str">
        <f t="shared" si="23"/>
        <v>1: good position, good data availability</v>
      </c>
      <c r="BF41" s="20">
        <f>Temp!$AS41</f>
        <v>325</v>
      </c>
      <c r="BG41" s="20">
        <f>Temp!$AT41</f>
        <v>20</v>
      </c>
      <c r="BH41" s="29">
        <f t="shared" si="24"/>
        <v>1</v>
      </c>
      <c r="BI41" s="29">
        <f t="shared" si="25"/>
        <v>1</v>
      </c>
      <c r="BJ41" s="29" t="str">
        <f t="shared" si="26"/>
        <v>1: good position, good data availability</v>
      </c>
      <c r="BK41" s="20">
        <f>DO!$AS41</f>
        <v>325</v>
      </c>
      <c r="BL41" s="20">
        <f>DO!$AT41</f>
        <v>20</v>
      </c>
      <c r="BM41" s="29">
        <f t="shared" si="27"/>
        <v>1</v>
      </c>
      <c r="BN41" s="29">
        <f t="shared" si="28"/>
        <v>1</v>
      </c>
      <c r="BO41" s="29" t="str">
        <f t="shared" si="29"/>
        <v>1: good position, good data availability</v>
      </c>
      <c r="BP41" s="20">
        <v>5</v>
      </c>
      <c r="BS41" s="23"/>
    </row>
    <row r="42" spans="1:71" ht="45" x14ac:dyDescent="0.25">
      <c r="A42" s="12" t="str">
        <f>FecalColiformMPN!A42</f>
        <v>Oak Creek</v>
      </c>
      <c r="B42" s="12" t="str">
        <f>FecalColiformMPN!B42</f>
        <v>OC-01</v>
      </c>
      <c r="C42" s="13" t="s">
        <v>88</v>
      </c>
      <c r="D42" s="13">
        <v>1</v>
      </c>
      <c r="E42" s="13" t="s">
        <v>88</v>
      </c>
      <c r="F42" s="13"/>
      <c r="G42" s="15"/>
      <c r="H42" s="15" t="s">
        <v>88</v>
      </c>
      <c r="I42" s="15"/>
      <c r="J42" s="16"/>
      <c r="K42" s="17" t="str">
        <f>IF(J42="","",VLOOKUP(J42,Streamgage_PORs!$A$1:$F$37,5,FALSE)&amp;"; "&amp;ROUND(VLOOKUP(J42,Streamgage_PORs!$A$1:$F$37,6,FALSE),0)&amp;" years")</f>
        <v/>
      </c>
      <c r="L42" s="15"/>
      <c r="M42" s="15" t="s">
        <v>182</v>
      </c>
      <c r="N42" s="26">
        <v>1</v>
      </c>
      <c r="O42" s="26" t="s">
        <v>194</v>
      </c>
      <c r="P42" s="12">
        <f>FecalColiformMPN!$AS42</f>
        <v>467</v>
      </c>
      <c r="Q42" s="12">
        <f>FecalColiformMPN!$AT42</f>
        <v>17</v>
      </c>
      <c r="R42" s="12">
        <f>FecalColiformMF!$AS42</f>
        <v>223</v>
      </c>
      <c r="S42" s="12">
        <f>FecalColiformMF!$AT42</f>
        <v>14</v>
      </c>
      <c r="T42" s="26">
        <f t="shared" si="0"/>
        <v>1</v>
      </c>
      <c r="U42" s="26">
        <f t="shared" si="1"/>
        <v>1</v>
      </c>
      <c r="V42" s="26" t="str">
        <f t="shared" si="2"/>
        <v>1: good position, good data availability</v>
      </c>
      <c r="W42" s="12">
        <f>TotalPhosphorus!$AS42</f>
        <v>670</v>
      </c>
      <c r="X42" s="12">
        <f>TotalPhosphorus!$AT42</f>
        <v>31</v>
      </c>
      <c r="Y42" s="26">
        <f t="shared" si="3"/>
        <v>1</v>
      </c>
      <c r="Z42" s="26">
        <f t="shared" si="4"/>
        <v>1</v>
      </c>
      <c r="AA42" s="26" t="str">
        <f t="shared" si="5"/>
        <v>1: good position, good data availability</v>
      </c>
      <c r="AB42" s="12">
        <f>'BOD5'!$AS42</f>
        <v>670</v>
      </c>
      <c r="AC42" s="12">
        <f>'BOD5'!$AT42</f>
        <v>31</v>
      </c>
      <c r="AD42" s="26">
        <f t="shared" si="6"/>
        <v>1</v>
      </c>
      <c r="AE42" s="26">
        <f t="shared" si="7"/>
        <v>1</v>
      </c>
      <c r="AF42" s="26" t="str">
        <f t="shared" si="8"/>
        <v>1: good position, good data availability</v>
      </c>
      <c r="AG42" s="12">
        <f>TSS!$AS42</f>
        <v>670</v>
      </c>
      <c r="AH42" s="12">
        <f>TSS!$AT42</f>
        <v>31</v>
      </c>
      <c r="AI42" s="26">
        <f t="shared" si="9"/>
        <v>1</v>
      </c>
      <c r="AJ42" s="26">
        <f t="shared" si="10"/>
        <v>1</v>
      </c>
      <c r="AK42" s="26" t="str">
        <f t="shared" si="11"/>
        <v>1: good position, good data availability</v>
      </c>
      <c r="AL42" s="12">
        <f>Nitrate!$AS42</f>
        <v>670</v>
      </c>
      <c r="AM42" s="12">
        <f>Nitrate!$AT42</f>
        <v>31</v>
      </c>
      <c r="AN42" s="26">
        <f t="shared" si="12"/>
        <v>1</v>
      </c>
      <c r="AO42" s="26">
        <f t="shared" si="13"/>
        <v>1</v>
      </c>
      <c r="AP42" s="26" t="str">
        <f t="shared" si="14"/>
        <v>1: good position, good data availability</v>
      </c>
      <c r="AQ42" s="12">
        <f>Nitrite!$AS42</f>
        <v>670</v>
      </c>
      <c r="AR42" s="12">
        <f>Nitrite!$AT42</f>
        <v>31</v>
      </c>
      <c r="AS42" s="26">
        <f t="shared" si="15"/>
        <v>1</v>
      </c>
      <c r="AT42" s="26">
        <f t="shared" si="16"/>
        <v>1</v>
      </c>
      <c r="AU42" s="26" t="str">
        <f t="shared" si="17"/>
        <v>1: good position, good data availability</v>
      </c>
      <c r="AV42" s="12">
        <f>TKN!$AS42</f>
        <v>670</v>
      </c>
      <c r="AW42" s="12">
        <f>TKN!$AT42</f>
        <v>31</v>
      </c>
      <c r="AX42" s="26">
        <f t="shared" si="18"/>
        <v>1</v>
      </c>
      <c r="AY42" s="26">
        <f t="shared" si="19"/>
        <v>1</v>
      </c>
      <c r="AZ42" s="26" t="str">
        <f t="shared" si="20"/>
        <v>1: good position, good data availability</v>
      </c>
      <c r="BA42" s="12">
        <f>AmmoniaNitrogen!$AS42</f>
        <v>670</v>
      </c>
      <c r="BB42" s="12">
        <f>AmmoniaNitrogen!$AT42</f>
        <v>31</v>
      </c>
      <c r="BC42" s="26">
        <f t="shared" si="21"/>
        <v>1</v>
      </c>
      <c r="BD42" s="26">
        <f t="shared" si="22"/>
        <v>1</v>
      </c>
      <c r="BE42" s="26" t="str">
        <f t="shared" si="23"/>
        <v>1: good position, good data availability</v>
      </c>
      <c r="BF42" s="12">
        <f>Temp!$AS42</f>
        <v>669</v>
      </c>
      <c r="BG42" s="12">
        <f>Temp!$AT42</f>
        <v>31</v>
      </c>
      <c r="BH42" s="26">
        <f t="shared" si="24"/>
        <v>1</v>
      </c>
      <c r="BI42" s="26">
        <f t="shared" si="25"/>
        <v>1</v>
      </c>
      <c r="BJ42" s="26" t="str">
        <f t="shared" si="26"/>
        <v>1: good position, good data availability</v>
      </c>
      <c r="BK42" s="12">
        <f>DO!$AS42</f>
        <v>669</v>
      </c>
      <c r="BL42" s="12">
        <f>DO!$AT42</f>
        <v>31</v>
      </c>
      <c r="BM42" s="26">
        <f t="shared" si="27"/>
        <v>1</v>
      </c>
      <c r="BN42" s="26">
        <f t="shared" si="28"/>
        <v>1</v>
      </c>
      <c r="BO42" s="26" t="str">
        <f t="shared" si="29"/>
        <v>1: good position, good data availability</v>
      </c>
      <c r="BP42" s="38">
        <v>1</v>
      </c>
      <c r="BQ42" s="26" t="s">
        <v>207</v>
      </c>
      <c r="BS42" s="16" t="s">
        <v>134</v>
      </c>
    </row>
    <row r="43" spans="1:71" ht="30" x14ac:dyDescent="0.25">
      <c r="A43" s="12" t="str">
        <f>FecalColiformMPN!A43</f>
        <v>Oak Creek</v>
      </c>
      <c r="B43" s="12" t="str">
        <f>FecalColiformMPN!B43</f>
        <v>OC-02</v>
      </c>
      <c r="C43" s="13" t="s">
        <v>88</v>
      </c>
      <c r="D43" s="13">
        <v>2</v>
      </c>
      <c r="E43" s="13" t="s">
        <v>88</v>
      </c>
      <c r="F43" s="13"/>
      <c r="G43" s="15"/>
      <c r="H43" s="15" t="s">
        <v>88</v>
      </c>
      <c r="I43" s="15"/>
      <c r="J43" s="16"/>
      <c r="K43" s="17" t="str">
        <f>IF(J43="","",VLOOKUP(J43,Streamgage_PORs!$A$1:$F$37,5,FALSE)&amp;"; "&amp;ROUND(VLOOKUP(J43,Streamgage_PORs!$A$1:$F$37,6,FALSE),0)&amp;" years")</f>
        <v/>
      </c>
      <c r="L43" s="15"/>
      <c r="M43" s="15" t="s">
        <v>182</v>
      </c>
      <c r="N43" s="26">
        <v>2</v>
      </c>
      <c r="O43" s="26"/>
      <c r="P43" s="12">
        <f>FecalColiformMPN!$AS43</f>
        <v>467</v>
      </c>
      <c r="Q43" s="12">
        <f>FecalColiformMPN!$AT43</f>
        <v>17</v>
      </c>
      <c r="R43" s="12">
        <f>FecalColiformMF!$AS43</f>
        <v>223</v>
      </c>
      <c r="S43" s="12">
        <f>FecalColiformMF!$AT43</f>
        <v>14</v>
      </c>
      <c r="T43" s="26">
        <f t="shared" si="0"/>
        <v>1</v>
      </c>
      <c r="U43" s="26">
        <f t="shared" si="1"/>
        <v>2</v>
      </c>
      <c r="V43" s="26" t="str">
        <f t="shared" si="2"/>
        <v>2: decent position, good data availability</v>
      </c>
      <c r="W43" s="12">
        <f>TotalPhosphorus!$AS43</f>
        <v>670</v>
      </c>
      <c r="X43" s="12">
        <f>TotalPhosphorus!$AT43</f>
        <v>31</v>
      </c>
      <c r="Y43" s="26">
        <f t="shared" si="3"/>
        <v>1</v>
      </c>
      <c r="Z43" s="26">
        <f t="shared" si="4"/>
        <v>2</v>
      </c>
      <c r="AA43" s="26" t="str">
        <f t="shared" si="5"/>
        <v>2: decent position, good data availability</v>
      </c>
      <c r="AB43" s="12">
        <f>'BOD5'!$AS43</f>
        <v>670</v>
      </c>
      <c r="AC43" s="12">
        <f>'BOD5'!$AT43</f>
        <v>31</v>
      </c>
      <c r="AD43" s="26">
        <f t="shared" si="6"/>
        <v>1</v>
      </c>
      <c r="AE43" s="26">
        <f t="shared" si="7"/>
        <v>2</v>
      </c>
      <c r="AF43" s="26" t="str">
        <f t="shared" si="8"/>
        <v>2: decent position, good data availability</v>
      </c>
      <c r="AG43" s="12">
        <f>TSS!$AS43</f>
        <v>670</v>
      </c>
      <c r="AH43" s="12">
        <f>TSS!$AT43</f>
        <v>31</v>
      </c>
      <c r="AI43" s="26">
        <f t="shared" si="9"/>
        <v>1</v>
      </c>
      <c r="AJ43" s="26">
        <f t="shared" si="10"/>
        <v>2</v>
      </c>
      <c r="AK43" s="26" t="str">
        <f t="shared" si="11"/>
        <v>2: decent position, good data availability</v>
      </c>
      <c r="AL43" s="12">
        <f>Nitrate!$AS43</f>
        <v>670</v>
      </c>
      <c r="AM43" s="12">
        <f>Nitrate!$AT43</f>
        <v>31</v>
      </c>
      <c r="AN43" s="26">
        <f t="shared" si="12"/>
        <v>1</v>
      </c>
      <c r="AO43" s="26">
        <f t="shared" si="13"/>
        <v>2</v>
      </c>
      <c r="AP43" s="26" t="str">
        <f t="shared" si="14"/>
        <v>2: decent position, good data availability</v>
      </c>
      <c r="AQ43" s="12">
        <f>Nitrite!$AS43</f>
        <v>670</v>
      </c>
      <c r="AR43" s="12">
        <f>Nitrite!$AT43</f>
        <v>31</v>
      </c>
      <c r="AS43" s="26">
        <f t="shared" si="15"/>
        <v>1</v>
      </c>
      <c r="AT43" s="26">
        <f t="shared" si="16"/>
        <v>2</v>
      </c>
      <c r="AU43" s="26" t="str">
        <f t="shared" si="17"/>
        <v>2: decent position, good data availability</v>
      </c>
      <c r="AV43" s="12">
        <f>TKN!$AS43</f>
        <v>670</v>
      </c>
      <c r="AW43" s="12">
        <f>TKN!$AT43</f>
        <v>31</v>
      </c>
      <c r="AX43" s="26">
        <f t="shared" si="18"/>
        <v>1</v>
      </c>
      <c r="AY43" s="26">
        <f t="shared" si="19"/>
        <v>2</v>
      </c>
      <c r="AZ43" s="26" t="str">
        <f t="shared" si="20"/>
        <v>2: decent position, good data availability</v>
      </c>
      <c r="BA43" s="12">
        <f>AmmoniaNitrogen!$AS43</f>
        <v>670</v>
      </c>
      <c r="BB43" s="12">
        <f>AmmoniaNitrogen!$AT43</f>
        <v>31</v>
      </c>
      <c r="BC43" s="26">
        <f t="shared" si="21"/>
        <v>1</v>
      </c>
      <c r="BD43" s="26">
        <f t="shared" si="22"/>
        <v>2</v>
      </c>
      <c r="BE43" s="26" t="str">
        <f t="shared" si="23"/>
        <v>2: decent position, good data availability</v>
      </c>
      <c r="BF43" s="12">
        <f>Temp!$AS43</f>
        <v>669</v>
      </c>
      <c r="BG43" s="12">
        <f>Temp!$AT43</f>
        <v>31</v>
      </c>
      <c r="BH43" s="26">
        <f t="shared" si="24"/>
        <v>1</v>
      </c>
      <c r="BI43" s="26">
        <f t="shared" si="25"/>
        <v>2</v>
      </c>
      <c r="BJ43" s="26" t="str">
        <f t="shared" si="26"/>
        <v>2: decent position, good data availability</v>
      </c>
      <c r="BK43" s="12">
        <f>DO!$AS43</f>
        <v>669</v>
      </c>
      <c r="BL43" s="12">
        <f>DO!$AT43</f>
        <v>31</v>
      </c>
      <c r="BM43" s="26">
        <f t="shared" si="27"/>
        <v>1</v>
      </c>
      <c r="BN43" s="26">
        <f t="shared" si="28"/>
        <v>2</v>
      </c>
      <c r="BO43" s="26" t="str">
        <f t="shared" si="29"/>
        <v>2: decent position, good data availability</v>
      </c>
      <c r="BP43" s="38">
        <v>5</v>
      </c>
      <c r="BS43" s="16" t="s">
        <v>134</v>
      </c>
    </row>
    <row r="44" spans="1:71" ht="30" x14ac:dyDescent="0.25">
      <c r="A44" s="12" t="str">
        <f>FecalColiformMPN!A44</f>
        <v>Oak Creek</v>
      </c>
      <c r="B44" s="12" t="str">
        <f>FecalColiformMPN!B44</f>
        <v>OC-03</v>
      </c>
      <c r="C44" s="13" t="s">
        <v>88</v>
      </c>
      <c r="D44" s="13">
        <v>3</v>
      </c>
      <c r="E44" s="13" t="s">
        <v>88</v>
      </c>
      <c r="F44" s="13"/>
      <c r="G44" s="15"/>
      <c r="H44" s="15" t="s">
        <v>88</v>
      </c>
      <c r="I44" s="15"/>
      <c r="J44" s="16"/>
      <c r="K44" s="17" t="str">
        <f>IF(J44="","",VLOOKUP(J44,Streamgage_PORs!$A$1:$F$37,5,FALSE)&amp;"; "&amp;ROUND(VLOOKUP(J44,Streamgage_PORs!$A$1:$F$37,6,FALSE),0)&amp;" years")</f>
        <v/>
      </c>
      <c r="L44" s="15"/>
      <c r="M44" s="15" t="s">
        <v>182</v>
      </c>
      <c r="N44" s="26">
        <v>2</v>
      </c>
      <c r="O44" s="26"/>
      <c r="P44" s="12">
        <f>FecalColiformMPN!$AS44</f>
        <v>467</v>
      </c>
      <c r="Q44" s="12">
        <f>FecalColiformMPN!$AT44</f>
        <v>17</v>
      </c>
      <c r="R44" s="12">
        <f>FecalColiformMF!$AS44</f>
        <v>223</v>
      </c>
      <c r="S44" s="12">
        <f>FecalColiformMF!$AT44</f>
        <v>14</v>
      </c>
      <c r="T44" s="26">
        <f t="shared" si="0"/>
        <v>1</v>
      </c>
      <c r="U44" s="26">
        <f t="shared" si="1"/>
        <v>2</v>
      </c>
      <c r="V44" s="26" t="str">
        <f t="shared" si="2"/>
        <v>2: decent position, good data availability</v>
      </c>
      <c r="W44" s="12">
        <f>TotalPhosphorus!$AS44</f>
        <v>670</v>
      </c>
      <c r="X44" s="12">
        <f>TotalPhosphorus!$AT44</f>
        <v>31</v>
      </c>
      <c r="Y44" s="26">
        <f t="shared" si="3"/>
        <v>1</v>
      </c>
      <c r="Z44" s="26">
        <f t="shared" si="4"/>
        <v>2</v>
      </c>
      <c r="AA44" s="26" t="str">
        <f t="shared" si="5"/>
        <v>2: decent position, good data availability</v>
      </c>
      <c r="AB44" s="12">
        <f>'BOD5'!$AS44</f>
        <v>670</v>
      </c>
      <c r="AC44" s="12">
        <f>'BOD5'!$AT44</f>
        <v>31</v>
      </c>
      <c r="AD44" s="26">
        <f t="shared" si="6"/>
        <v>1</v>
      </c>
      <c r="AE44" s="26">
        <f t="shared" si="7"/>
        <v>2</v>
      </c>
      <c r="AF44" s="26" t="str">
        <f t="shared" si="8"/>
        <v>2: decent position, good data availability</v>
      </c>
      <c r="AG44" s="12">
        <f>TSS!$AS44</f>
        <v>670</v>
      </c>
      <c r="AH44" s="12">
        <f>TSS!$AT44</f>
        <v>31</v>
      </c>
      <c r="AI44" s="26">
        <f t="shared" si="9"/>
        <v>1</v>
      </c>
      <c r="AJ44" s="26">
        <f t="shared" si="10"/>
        <v>2</v>
      </c>
      <c r="AK44" s="26" t="str">
        <f t="shared" si="11"/>
        <v>2: decent position, good data availability</v>
      </c>
      <c r="AL44" s="12">
        <f>Nitrate!$AS44</f>
        <v>670</v>
      </c>
      <c r="AM44" s="12">
        <f>Nitrate!$AT44</f>
        <v>31</v>
      </c>
      <c r="AN44" s="26">
        <f t="shared" si="12"/>
        <v>1</v>
      </c>
      <c r="AO44" s="26">
        <f t="shared" si="13"/>
        <v>2</v>
      </c>
      <c r="AP44" s="26" t="str">
        <f t="shared" si="14"/>
        <v>2: decent position, good data availability</v>
      </c>
      <c r="AQ44" s="12">
        <f>Nitrite!$AS44</f>
        <v>670</v>
      </c>
      <c r="AR44" s="12">
        <f>Nitrite!$AT44</f>
        <v>31</v>
      </c>
      <c r="AS44" s="26">
        <f t="shared" si="15"/>
        <v>1</v>
      </c>
      <c r="AT44" s="26">
        <f t="shared" si="16"/>
        <v>2</v>
      </c>
      <c r="AU44" s="26" t="str">
        <f t="shared" si="17"/>
        <v>2: decent position, good data availability</v>
      </c>
      <c r="AV44" s="12">
        <f>TKN!$AS44</f>
        <v>670</v>
      </c>
      <c r="AW44" s="12">
        <f>TKN!$AT44</f>
        <v>31</v>
      </c>
      <c r="AX44" s="26">
        <f t="shared" si="18"/>
        <v>1</v>
      </c>
      <c r="AY44" s="26">
        <f t="shared" si="19"/>
        <v>2</v>
      </c>
      <c r="AZ44" s="26" t="str">
        <f t="shared" si="20"/>
        <v>2: decent position, good data availability</v>
      </c>
      <c r="BA44" s="12">
        <f>AmmoniaNitrogen!$AS44</f>
        <v>670</v>
      </c>
      <c r="BB44" s="12">
        <f>AmmoniaNitrogen!$AT44</f>
        <v>31</v>
      </c>
      <c r="BC44" s="26">
        <f t="shared" si="21"/>
        <v>1</v>
      </c>
      <c r="BD44" s="26">
        <f t="shared" si="22"/>
        <v>2</v>
      </c>
      <c r="BE44" s="26" t="str">
        <f t="shared" si="23"/>
        <v>2: decent position, good data availability</v>
      </c>
      <c r="BF44" s="12">
        <f>Temp!$AS44</f>
        <v>669</v>
      </c>
      <c r="BG44" s="12">
        <f>Temp!$AT44</f>
        <v>31</v>
      </c>
      <c r="BH44" s="26">
        <f t="shared" si="24"/>
        <v>1</v>
      </c>
      <c r="BI44" s="26">
        <f t="shared" si="25"/>
        <v>2</v>
      </c>
      <c r="BJ44" s="26" t="str">
        <f t="shared" si="26"/>
        <v>2: decent position, good data availability</v>
      </c>
      <c r="BK44" s="12">
        <f>DO!$AS44</f>
        <v>669</v>
      </c>
      <c r="BL44" s="12">
        <f>DO!$AT44</f>
        <v>31</v>
      </c>
      <c r="BM44" s="26">
        <f t="shared" si="27"/>
        <v>1</v>
      </c>
      <c r="BN44" s="26">
        <f t="shared" si="28"/>
        <v>2</v>
      </c>
      <c r="BO44" s="26" t="str">
        <f t="shared" si="29"/>
        <v>2: decent position, good data availability</v>
      </c>
      <c r="BP44" s="38">
        <v>5</v>
      </c>
      <c r="BS44" s="16" t="s">
        <v>134</v>
      </c>
    </row>
    <row r="45" spans="1:71" ht="30" x14ac:dyDescent="0.25">
      <c r="A45" s="12" t="str">
        <f>FecalColiformMPN!A45</f>
        <v>Oak Creek</v>
      </c>
      <c r="B45" s="12" t="str">
        <f>FecalColiformMPN!B45</f>
        <v>OC-04</v>
      </c>
      <c r="C45" s="13" t="s">
        <v>88</v>
      </c>
      <c r="D45" s="13">
        <v>4</v>
      </c>
      <c r="E45" s="13" t="s">
        <v>88</v>
      </c>
      <c r="F45" s="13"/>
      <c r="G45" s="15"/>
      <c r="H45" s="15" t="s">
        <v>88</v>
      </c>
      <c r="I45" s="15"/>
      <c r="J45" s="16"/>
      <c r="K45" s="17" t="str">
        <f>IF(J45="","",VLOOKUP(J45,Streamgage_PORs!$A$1:$F$37,5,FALSE)&amp;"; "&amp;ROUND(VLOOKUP(J45,Streamgage_PORs!$A$1:$F$37,6,FALSE),0)&amp;" years")</f>
        <v/>
      </c>
      <c r="L45" s="15"/>
      <c r="M45" s="15" t="s">
        <v>182</v>
      </c>
      <c r="N45" s="26">
        <v>2</v>
      </c>
      <c r="O45" s="26"/>
      <c r="P45" s="12">
        <f>FecalColiformMPN!$AS45</f>
        <v>467</v>
      </c>
      <c r="Q45" s="12">
        <f>FecalColiformMPN!$AT45</f>
        <v>17</v>
      </c>
      <c r="R45" s="12">
        <f>FecalColiformMF!$AS45</f>
        <v>223</v>
      </c>
      <c r="S45" s="12">
        <f>FecalColiformMF!$AT45</f>
        <v>14</v>
      </c>
      <c r="T45" s="26">
        <f t="shared" si="0"/>
        <v>1</v>
      </c>
      <c r="U45" s="26">
        <f t="shared" si="1"/>
        <v>2</v>
      </c>
      <c r="V45" s="26" t="str">
        <f t="shared" si="2"/>
        <v>2: decent position, good data availability</v>
      </c>
      <c r="W45" s="12">
        <f>TotalPhosphorus!$AS45</f>
        <v>670</v>
      </c>
      <c r="X45" s="12">
        <f>TotalPhosphorus!$AT45</f>
        <v>31</v>
      </c>
      <c r="Y45" s="26">
        <f t="shared" si="3"/>
        <v>1</v>
      </c>
      <c r="Z45" s="26">
        <f t="shared" si="4"/>
        <v>2</v>
      </c>
      <c r="AA45" s="26" t="str">
        <f t="shared" si="5"/>
        <v>2: decent position, good data availability</v>
      </c>
      <c r="AB45" s="12">
        <f>'BOD5'!$AS45</f>
        <v>670</v>
      </c>
      <c r="AC45" s="12">
        <f>'BOD5'!$AT45</f>
        <v>31</v>
      </c>
      <c r="AD45" s="26">
        <f t="shared" si="6"/>
        <v>1</v>
      </c>
      <c r="AE45" s="26">
        <f t="shared" si="7"/>
        <v>2</v>
      </c>
      <c r="AF45" s="26" t="str">
        <f t="shared" si="8"/>
        <v>2: decent position, good data availability</v>
      </c>
      <c r="AG45" s="12">
        <f>TSS!$AS45</f>
        <v>670</v>
      </c>
      <c r="AH45" s="12">
        <f>TSS!$AT45</f>
        <v>31</v>
      </c>
      <c r="AI45" s="26">
        <f t="shared" si="9"/>
        <v>1</v>
      </c>
      <c r="AJ45" s="26">
        <f t="shared" si="10"/>
        <v>2</v>
      </c>
      <c r="AK45" s="26" t="str">
        <f t="shared" si="11"/>
        <v>2: decent position, good data availability</v>
      </c>
      <c r="AL45" s="12">
        <f>Nitrate!$AS45</f>
        <v>670</v>
      </c>
      <c r="AM45" s="12">
        <f>Nitrate!$AT45</f>
        <v>31</v>
      </c>
      <c r="AN45" s="26">
        <f t="shared" si="12"/>
        <v>1</v>
      </c>
      <c r="AO45" s="26">
        <f t="shared" si="13"/>
        <v>2</v>
      </c>
      <c r="AP45" s="26" t="str">
        <f t="shared" si="14"/>
        <v>2: decent position, good data availability</v>
      </c>
      <c r="AQ45" s="12">
        <f>Nitrite!$AS45</f>
        <v>670</v>
      </c>
      <c r="AR45" s="12">
        <f>Nitrite!$AT45</f>
        <v>31</v>
      </c>
      <c r="AS45" s="26">
        <f t="shared" si="15"/>
        <v>1</v>
      </c>
      <c r="AT45" s="26">
        <f t="shared" si="16"/>
        <v>2</v>
      </c>
      <c r="AU45" s="26" t="str">
        <f t="shared" si="17"/>
        <v>2: decent position, good data availability</v>
      </c>
      <c r="AV45" s="12">
        <f>TKN!$AS45</f>
        <v>670</v>
      </c>
      <c r="AW45" s="12">
        <f>TKN!$AT45</f>
        <v>31</v>
      </c>
      <c r="AX45" s="26">
        <f t="shared" si="18"/>
        <v>1</v>
      </c>
      <c r="AY45" s="26">
        <f t="shared" si="19"/>
        <v>2</v>
      </c>
      <c r="AZ45" s="26" t="str">
        <f t="shared" si="20"/>
        <v>2: decent position, good data availability</v>
      </c>
      <c r="BA45" s="12">
        <f>AmmoniaNitrogen!$AS45</f>
        <v>670</v>
      </c>
      <c r="BB45" s="12">
        <f>AmmoniaNitrogen!$AT45</f>
        <v>31</v>
      </c>
      <c r="BC45" s="26">
        <f t="shared" si="21"/>
        <v>1</v>
      </c>
      <c r="BD45" s="26">
        <f t="shared" si="22"/>
        <v>2</v>
      </c>
      <c r="BE45" s="26" t="str">
        <f t="shared" si="23"/>
        <v>2: decent position, good data availability</v>
      </c>
      <c r="BF45" s="12">
        <f>Temp!$AS45</f>
        <v>669</v>
      </c>
      <c r="BG45" s="12">
        <f>Temp!$AT45</f>
        <v>31</v>
      </c>
      <c r="BH45" s="26">
        <f t="shared" si="24"/>
        <v>1</v>
      </c>
      <c r="BI45" s="26">
        <f t="shared" si="25"/>
        <v>2</v>
      </c>
      <c r="BJ45" s="26" t="str">
        <f t="shared" si="26"/>
        <v>2: decent position, good data availability</v>
      </c>
      <c r="BK45" s="12">
        <f>DO!$AS45</f>
        <v>669</v>
      </c>
      <c r="BL45" s="12">
        <f>DO!$AT45</f>
        <v>31</v>
      </c>
      <c r="BM45" s="26">
        <f t="shared" si="27"/>
        <v>1</v>
      </c>
      <c r="BN45" s="26">
        <f t="shared" si="28"/>
        <v>2</v>
      </c>
      <c r="BO45" s="26" t="str">
        <f t="shared" si="29"/>
        <v>2: decent position, good data availability</v>
      </c>
      <c r="BP45" s="38">
        <v>5</v>
      </c>
      <c r="BS45" s="16" t="s">
        <v>134</v>
      </c>
    </row>
    <row r="46" spans="1:71" ht="43.5" customHeight="1" x14ac:dyDescent="0.25">
      <c r="A46" s="12" t="str">
        <f>FecalColiformMPN!A46</f>
        <v>Oak Creek</v>
      </c>
      <c r="B46" s="12" t="str">
        <f>FecalColiformMPN!B46</f>
        <v>OC-05</v>
      </c>
      <c r="C46" s="13" t="s">
        <v>88</v>
      </c>
      <c r="D46" s="13">
        <v>5</v>
      </c>
      <c r="E46" s="13" t="s">
        <v>87</v>
      </c>
      <c r="F46" s="13">
        <v>0</v>
      </c>
      <c r="G46" s="15" t="s">
        <v>155</v>
      </c>
      <c r="H46" s="15" t="s">
        <v>87</v>
      </c>
      <c r="I46" s="15">
        <v>0</v>
      </c>
      <c r="J46" s="16" t="s">
        <v>134</v>
      </c>
      <c r="K46" s="17" t="str">
        <f>IF(J46="","",VLOOKUP(J46,Streamgage_PORs!$A$1:$F$37,5,FALSE)&amp;"; "&amp;ROUND(VLOOKUP(J46,Streamgage_PORs!$A$1:$F$37,6,FALSE),0)&amp;" years")</f>
        <v>1963-2017; 53 years</v>
      </c>
      <c r="L46" s="15" t="s">
        <v>112</v>
      </c>
      <c r="M46" s="15" t="s">
        <v>182</v>
      </c>
      <c r="N46" s="26">
        <v>1.5</v>
      </c>
      <c r="O46" s="26" t="s">
        <v>197</v>
      </c>
      <c r="P46" s="12">
        <f>FecalColiformMPN!$AS46</f>
        <v>462</v>
      </c>
      <c r="Q46" s="12">
        <f>FecalColiformMPN!$AT46</f>
        <v>17</v>
      </c>
      <c r="R46" s="12">
        <f>FecalColiformMF!$AS46</f>
        <v>223</v>
      </c>
      <c r="S46" s="12">
        <f>FecalColiformMF!$AT46</f>
        <v>14</v>
      </c>
      <c r="T46" s="26">
        <f t="shared" si="0"/>
        <v>1</v>
      </c>
      <c r="U46" s="26">
        <f t="shared" si="1"/>
        <v>1</v>
      </c>
      <c r="V46" s="26" t="str">
        <f t="shared" si="2"/>
        <v>1: good position, good data availability</v>
      </c>
      <c r="W46" s="12">
        <f>TotalPhosphorus!$AS46</f>
        <v>670</v>
      </c>
      <c r="X46" s="12">
        <f>TotalPhosphorus!$AT46</f>
        <v>31</v>
      </c>
      <c r="Y46" s="26">
        <f t="shared" si="3"/>
        <v>1</v>
      </c>
      <c r="Z46" s="26">
        <f t="shared" si="4"/>
        <v>1</v>
      </c>
      <c r="AA46" s="26" t="str">
        <f t="shared" si="5"/>
        <v>1: good position, good data availability</v>
      </c>
      <c r="AB46" s="12">
        <f>'BOD5'!$AS46</f>
        <v>670</v>
      </c>
      <c r="AC46" s="12">
        <f>'BOD5'!$AT46</f>
        <v>31</v>
      </c>
      <c r="AD46" s="26">
        <f t="shared" si="6"/>
        <v>1</v>
      </c>
      <c r="AE46" s="26">
        <f t="shared" si="7"/>
        <v>1</v>
      </c>
      <c r="AF46" s="26" t="str">
        <f t="shared" si="8"/>
        <v>1: good position, good data availability</v>
      </c>
      <c r="AG46" s="12">
        <f>TSS!$AS46</f>
        <v>670</v>
      </c>
      <c r="AH46" s="12">
        <f>TSS!$AT46</f>
        <v>31</v>
      </c>
      <c r="AI46" s="26">
        <f t="shared" si="9"/>
        <v>1</v>
      </c>
      <c r="AJ46" s="26">
        <f t="shared" si="10"/>
        <v>1</v>
      </c>
      <c r="AK46" s="26" t="str">
        <f t="shared" si="11"/>
        <v>1: good position, good data availability</v>
      </c>
      <c r="AL46" s="12">
        <f>Nitrate!$AS46</f>
        <v>670</v>
      </c>
      <c r="AM46" s="12">
        <f>Nitrate!$AT46</f>
        <v>31</v>
      </c>
      <c r="AN46" s="26">
        <f t="shared" si="12"/>
        <v>1</v>
      </c>
      <c r="AO46" s="26">
        <f t="shared" si="13"/>
        <v>1</v>
      </c>
      <c r="AP46" s="26" t="str">
        <f t="shared" si="14"/>
        <v>1: good position, good data availability</v>
      </c>
      <c r="AQ46" s="12">
        <f>Nitrite!$AS46</f>
        <v>670</v>
      </c>
      <c r="AR46" s="12">
        <f>Nitrite!$AT46</f>
        <v>31</v>
      </c>
      <c r="AS46" s="26">
        <f t="shared" si="15"/>
        <v>1</v>
      </c>
      <c r="AT46" s="26">
        <f t="shared" si="16"/>
        <v>1</v>
      </c>
      <c r="AU46" s="26" t="str">
        <f t="shared" si="17"/>
        <v>1: good position, good data availability</v>
      </c>
      <c r="AV46" s="12">
        <f>TKN!$AS46</f>
        <v>670</v>
      </c>
      <c r="AW46" s="12">
        <f>TKN!$AT46</f>
        <v>31</v>
      </c>
      <c r="AX46" s="26">
        <f t="shared" si="18"/>
        <v>1</v>
      </c>
      <c r="AY46" s="26">
        <f t="shared" si="19"/>
        <v>1</v>
      </c>
      <c r="AZ46" s="26" t="str">
        <f t="shared" si="20"/>
        <v>1: good position, good data availability</v>
      </c>
      <c r="BA46" s="12">
        <f>AmmoniaNitrogen!$AS46</f>
        <v>670</v>
      </c>
      <c r="BB46" s="12">
        <f>AmmoniaNitrogen!$AT46</f>
        <v>31</v>
      </c>
      <c r="BC46" s="26">
        <f t="shared" si="21"/>
        <v>1</v>
      </c>
      <c r="BD46" s="26">
        <f t="shared" si="22"/>
        <v>1</v>
      </c>
      <c r="BE46" s="26" t="str">
        <f t="shared" si="23"/>
        <v>1: good position, good data availability</v>
      </c>
      <c r="BF46" s="12">
        <f>Temp!$AS46</f>
        <v>669</v>
      </c>
      <c r="BG46" s="12">
        <f>Temp!$AT46</f>
        <v>31</v>
      </c>
      <c r="BH46" s="26">
        <f t="shared" si="24"/>
        <v>1</v>
      </c>
      <c r="BI46" s="26">
        <f t="shared" si="25"/>
        <v>1</v>
      </c>
      <c r="BJ46" s="26" t="str">
        <f t="shared" si="26"/>
        <v>1: good position, good data availability</v>
      </c>
      <c r="BK46" s="12">
        <f>DO!$AS46</f>
        <v>669</v>
      </c>
      <c r="BL46" s="12">
        <f>DO!$AT46</f>
        <v>31</v>
      </c>
      <c r="BM46" s="26">
        <f t="shared" si="27"/>
        <v>1</v>
      </c>
      <c r="BN46" s="26">
        <f t="shared" si="28"/>
        <v>1</v>
      </c>
      <c r="BO46" s="26" t="str">
        <f t="shared" si="29"/>
        <v>1: good position, good data availability</v>
      </c>
      <c r="BP46" s="12">
        <v>1</v>
      </c>
      <c r="BQ46" s="26" t="s">
        <v>211</v>
      </c>
      <c r="BS46" s="16" t="s">
        <v>134</v>
      </c>
    </row>
    <row r="47" spans="1:71" ht="30" x14ac:dyDescent="0.25">
      <c r="A47" s="12" t="str">
        <f>FecalColiformMPN!A47</f>
        <v>Oak Creek</v>
      </c>
      <c r="B47" s="12" t="str">
        <f>FecalColiformMPN!B47</f>
        <v>OC-06</v>
      </c>
      <c r="C47" s="13" t="s">
        <v>88</v>
      </c>
      <c r="D47" s="13">
        <v>6</v>
      </c>
      <c r="E47" s="13" t="s">
        <v>88</v>
      </c>
      <c r="F47" s="13"/>
      <c r="G47" s="15"/>
      <c r="H47" s="15" t="s">
        <v>88</v>
      </c>
      <c r="I47" s="15"/>
      <c r="J47" s="16"/>
      <c r="K47" s="17" t="str">
        <f>IF(J47="","",VLOOKUP(J47,Streamgage_PORs!$A$1:$F$37,5,FALSE)&amp;"; "&amp;ROUND(VLOOKUP(J47,Streamgage_PORs!$A$1:$F$37,6,FALSE),0)&amp;" years")</f>
        <v/>
      </c>
      <c r="L47" s="15"/>
      <c r="M47" s="15" t="s">
        <v>182</v>
      </c>
      <c r="N47" s="26">
        <v>2</v>
      </c>
      <c r="O47" s="26"/>
      <c r="P47" s="12">
        <f>FecalColiformMPN!$AS47</f>
        <v>467</v>
      </c>
      <c r="Q47" s="12">
        <f>FecalColiformMPN!$AT47</f>
        <v>17</v>
      </c>
      <c r="R47" s="12">
        <f>FecalColiformMF!$AS47</f>
        <v>223</v>
      </c>
      <c r="S47" s="12">
        <f>FecalColiformMF!$AT47</f>
        <v>14</v>
      </c>
      <c r="T47" s="26">
        <f t="shared" si="0"/>
        <v>1</v>
      </c>
      <c r="U47" s="26">
        <f t="shared" si="1"/>
        <v>2</v>
      </c>
      <c r="V47" s="26" t="str">
        <f t="shared" si="2"/>
        <v>2: decent position, good data availability</v>
      </c>
      <c r="W47" s="12">
        <f>TotalPhosphorus!$AS47</f>
        <v>670</v>
      </c>
      <c r="X47" s="12">
        <f>TotalPhosphorus!$AT47</f>
        <v>31</v>
      </c>
      <c r="Y47" s="26">
        <f t="shared" si="3"/>
        <v>1</v>
      </c>
      <c r="Z47" s="26">
        <f t="shared" si="4"/>
        <v>2</v>
      </c>
      <c r="AA47" s="26" t="str">
        <f t="shared" si="5"/>
        <v>2: decent position, good data availability</v>
      </c>
      <c r="AB47" s="12">
        <f>'BOD5'!$AS47</f>
        <v>670</v>
      </c>
      <c r="AC47" s="12">
        <f>'BOD5'!$AT47</f>
        <v>31</v>
      </c>
      <c r="AD47" s="26">
        <f t="shared" si="6"/>
        <v>1</v>
      </c>
      <c r="AE47" s="26">
        <f t="shared" si="7"/>
        <v>2</v>
      </c>
      <c r="AF47" s="26" t="str">
        <f t="shared" si="8"/>
        <v>2: decent position, good data availability</v>
      </c>
      <c r="AG47" s="12">
        <f>TSS!$AS47</f>
        <v>670</v>
      </c>
      <c r="AH47" s="12">
        <f>TSS!$AT47</f>
        <v>31</v>
      </c>
      <c r="AI47" s="26">
        <f t="shared" si="9"/>
        <v>1</v>
      </c>
      <c r="AJ47" s="26">
        <f t="shared" si="10"/>
        <v>2</v>
      </c>
      <c r="AK47" s="26" t="str">
        <f t="shared" si="11"/>
        <v>2: decent position, good data availability</v>
      </c>
      <c r="AL47" s="12">
        <f>Nitrate!$AS47</f>
        <v>670</v>
      </c>
      <c r="AM47" s="12">
        <f>Nitrate!$AT47</f>
        <v>31</v>
      </c>
      <c r="AN47" s="26">
        <f t="shared" si="12"/>
        <v>1</v>
      </c>
      <c r="AO47" s="26">
        <f t="shared" si="13"/>
        <v>2</v>
      </c>
      <c r="AP47" s="26" t="str">
        <f t="shared" si="14"/>
        <v>2: decent position, good data availability</v>
      </c>
      <c r="AQ47" s="12">
        <f>Nitrite!$AS47</f>
        <v>670</v>
      </c>
      <c r="AR47" s="12">
        <f>Nitrite!$AT47</f>
        <v>31</v>
      </c>
      <c r="AS47" s="26">
        <f t="shared" si="15"/>
        <v>1</v>
      </c>
      <c r="AT47" s="26">
        <f t="shared" si="16"/>
        <v>2</v>
      </c>
      <c r="AU47" s="26" t="str">
        <f t="shared" si="17"/>
        <v>2: decent position, good data availability</v>
      </c>
      <c r="AV47" s="12">
        <f>TKN!$AS47</f>
        <v>670</v>
      </c>
      <c r="AW47" s="12">
        <f>TKN!$AT47</f>
        <v>31</v>
      </c>
      <c r="AX47" s="26">
        <f t="shared" si="18"/>
        <v>1</v>
      </c>
      <c r="AY47" s="26">
        <f t="shared" si="19"/>
        <v>2</v>
      </c>
      <c r="AZ47" s="26" t="str">
        <f t="shared" si="20"/>
        <v>2: decent position, good data availability</v>
      </c>
      <c r="BA47" s="12">
        <f>AmmoniaNitrogen!$AS47</f>
        <v>670</v>
      </c>
      <c r="BB47" s="12">
        <f>AmmoniaNitrogen!$AT47</f>
        <v>31</v>
      </c>
      <c r="BC47" s="26">
        <f t="shared" si="21"/>
        <v>1</v>
      </c>
      <c r="BD47" s="26">
        <f t="shared" si="22"/>
        <v>2</v>
      </c>
      <c r="BE47" s="26" t="str">
        <f t="shared" si="23"/>
        <v>2: decent position, good data availability</v>
      </c>
      <c r="BF47" s="12">
        <f>Temp!$AS47</f>
        <v>669</v>
      </c>
      <c r="BG47" s="12">
        <f>Temp!$AT47</f>
        <v>31</v>
      </c>
      <c r="BH47" s="26">
        <f t="shared" si="24"/>
        <v>1</v>
      </c>
      <c r="BI47" s="26">
        <f t="shared" si="25"/>
        <v>2</v>
      </c>
      <c r="BJ47" s="26" t="str">
        <f t="shared" si="26"/>
        <v>2: decent position, good data availability</v>
      </c>
      <c r="BK47" s="12">
        <f>DO!$AS47</f>
        <v>669</v>
      </c>
      <c r="BL47" s="12">
        <f>DO!$AT47</f>
        <v>31</v>
      </c>
      <c r="BM47" s="26">
        <f t="shared" si="27"/>
        <v>1</v>
      </c>
      <c r="BN47" s="26">
        <f t="shared" si="28"/>
        <v>2</v>
      </c>
      <c r="BO47" s="26" t="str">
        <f t="shared" si="29"/>
        <v>2: decent position, good data availability</v>
      </c>
      <c r="BP47" s="38">
        <v>5</v>
      </c>
      <c r="BS47" s="16" t="s">
        <v>134</v>
      </c>
    </row>
    <row r="48" spans="1:71" s="20" customFormat="1" ht="30" x14ac:dyDescent="0.25">
      <c r="A48" s="20" t="str">
        <f>FecalColiformMPN!A48</f>
        <v>Oak Creek</v>
      </c>
      <c r="B48" s="20" t="str">
        <f>FecalColiformMPN!B48</f>
        <v>OC-07</v>
      </c>
      <c r="C48" s="21" t="s">
        <v>88</v>
      </c>
      <c r="D48" s="21">
        <v>7</v>
      </c>
      <c r="E48" s="21" t="s">
        <v>88</v>
      </c>
      <c r="F48" s="21"/>
      <c r="G48" s="22"/>
      <c r="H48" s="22" t="s">
        <v>88</v>
      </c>
      <c r="I48" s="22"/>
      <c r="J48" s="23"/>
      <c r="K48" s="24" t="str">
        <f>IF(J48="","",VLOOKUP(J48,Streamgage_PORs!$A$1:$F$37,5,FALSE)&amp;"; "&amp;ROUND(VLOOKUP(J48,Streamgage_PORs!$A$1:$F$37,6,FALSE),0)&amp;" years")</f>
        <v/>
      </c>
      <c r="L48" s="22"/>
      <c r="M48" s="22" t="s">
        <v>182</v>
      </c>
      <c r="N48" s="29">
        <v>1</v>
      </c>
      <c r="O48" s="29" t="s">
        <v>175</v>
      </c>
      <c r="P48" s="20">
        <f>FecalColiformMPN!$AS48</f>
        <v>462</v>
      </c>
      <c r="Q48" s="20">
        <f>FecalColiformMPN!$AT48</f>
        <v>17</v>
      </c>
      <c r="R48" s="20">
        <f>FecalColiformMF!$AS48</f>
        <v>223</v>
      </c>
      <c r="S48" s="20">
        <f>FecalColiformMF!$AT48</f>
        <v>14</v>
      </c>
      <c r="T48" s="29">
        <f t="shared" si="0"/>
        <v>1</v>
      </c>
      <c r="U48" s="29">
        <f t="shared" si="1"/>
        <v>1</v>
      </c>
      <c r="V48" s="29" t="str">
        <f t="shared" si="2"/>
        <v>1: good position, good data availability</v>
      </c>
      <c r="W48" s="20">
        <f>TotalPhosphorus!$AS48</f>
        <v>670</v>
      </c>
      <c r="X48" s="20">
        <f>TotalPhosphorus!$AT48</f>
        <v>31</v>
      </c>
      <c r="Y48" s="29">
        <f t="shared" si="3"/>
        <v>1</v>
      </c>
      <c r="Z48" s="29">
        <f t="shared" si="4"/>
        <v>1</v>
      </c>
      <c r="AA48" s="29" t="str">
        <f t="shared" si="5"/>
        <v>1: good position, good data availability</v>
      </c>
      <c r="AB48" s="20">
        <f>'BOD5'!$AS48</f>
        <v>670</v>
      </c>
      <c r="AC48" s="20">
        <f>'BOD5'!$AT48</f>
        <v>31</v>
      </c>
      <c r="AD48" s="29">
        <f t="shared" si="6"/>
        <v>1</v>
      </c>
      <c r="AE48" s="29">
        <f t="shared" si="7"/>
        <v>1</v>
      </c>
      <c r="AF48" s="29" t="str">
        <f t="shared" si="8"/>
        <v>1: good position, good data availability</v>
      </c>
      <c r="AG48" s="20">
        <f>TSS!$AS48</f>
        <v>670</v>
      </c>
      <c r="AH48" s="20">
        <f>TSS!$AT48</f>
        <v>31</v>
      </c>
      <c r="AI48" s="29">
        <f t="shared" si="9"/>
        <v>1</v>
      </c>
      <c r="AJ48" s="29">
        <f t="shared" si="10"/>
        <v>1</v>
      </c>
      <c r="AK48" s="29" t="str">
        <f t="shared" si="11"/>
        <v>1: good position, good data availability</v>
      </c>
      <c r="AL48" s="20">
        <f>Nitrate!$AS48</f>
        <v>670</v>
      </c>
      <c r="AM48" s="20">
        <f>Nitrate!$AT48</f>
        <v>31</v>
      </c>
      <c r="AN48" s="29">
        <f t="shared" si="12"/>
        <v>1</v>
      </c>
      <c r="AO48" s="29">
        <f t="shared" si="13"/>
        <v>1</v>
      </c>
      <c r="AP48" s="29" t="str">
        <f t="shared" si="14"/>
        <v>1: good position, good data availability</v>
      </c>
      <c r="AQ48" s="20">
        <f>Nitrite!$AS48</f>
        <v>670</v>
      </c>
      <c r="AR48" s="20">
        <f>Nitrite!$AT48</f>
        <v>31</v>
      </c>
      <c r="AS48" s="29">
        <f t="shared" si="15"/>
        <v>1</v>
      </c>
      <c r="AT48" s="29">
        <f t="shared" si="16"/>
        <v>1</v>
      </c>
      <c r="AU48" s="29" t="str">
        <f t="shared" si="17"/>
        <v>1: good position, good data availability</v>
      </c>
      <c r="AV48" s="20">
        <f>TKN!$AS48</f>
        <v>670</v>
      </c>
      <c r="AW48" s="20">
        <f>TKN!$AT48</f>
        <v>31</v>
      </c>
      <c r="AX48" s="29">
        <f t="shared" si="18"/>
        <v>1</v>
      </c>
      <c r="AY48" s="29">
        <f t="shared" si="19"/>
        <v>1</v>
      </c>
      <c r="AZ48" s="29" t="str">
        <f t="shared" si="20"/>
        <v>1: good position, good data availability</v>
      </c>
      <c r="BA48" s="20">
        <f>AmmoniaNitrogen!$AS48</f>
        <v>670</v>
      </c>
      <c r="BB48" s="20">
        <f>AmmoniaNitrogen!$AT48</f>
        <v>31</v>
      </c>
      <c r="BC48" s="29">
        <f t="shared" si="21"/>
        <v>1</v>
      </c>
      <c r="BD48" s="29">
        <f t="shared" si="22"/>
        <v>1</v>
      </c>
      <c r="BE48" s="29" t="str">
        <f t="shared" si="23"/>
        <v>1: good position, good data availability</v>
      </c>
      <c r="BF48" s="20">
        <f>Temp!$AS48</f>
        <v>669</v>
      </c>
      <c r="BG48" s="20">
        <f>Temp!$AT48</f>
        <v>31</v>
      </c>
      <c r="BH48" s="29">
        <f t="shared" si="24"/>
        <v>1</v>
      </c>
      <c r="BI48" s="29">
        <f t="shared" si="25"/>
        <v>1</v>
      </c>
      <c r="BJ48" s="29" t="str">
        <f t="shared" si="26"/>
        <v>1: good position, good data availability</v>
      </c>
      <c r="BK48" s="20">
        <f>DO!$AS48</f>
        <v>669</v>
      </c>
      <c r="BL48" s="20">
        <f>DO!$AT48</f>
        <v>31</v>
      </c>
      <c r="BM48" s="29">
        <f t="shared" si="27"/>
        <v>1</v>
      </c>
      <c r="BN48" s="29">
        <f t="shared" si="28"/>
        <v>1</v>
      </c>
      <c r="BO48" s="29" t="str">
        <f t="shared" si="29"/>
        <v>1: good position, good data availability</v>
      </c>
      <c r="BP48" s="20">
        <v>5</v>
      </c>
      <c r="BS48" s="16" t="s">
        <v>134</v>
      </c>
    </row>
    <row r="49" spans="1:71" ht="30" x14ac:dyDescent="0.25">
      <c r="A49" s="12" t="str">
        <f>FecalColiformMPN!A49</f>
        <v>Root River</v>
      </c>
      <c r="B49" s="12" t="str">
        <f>FecalColiformMPN!B49</f>
        <v>RR-01</v>
      </c>
      <c r="C49" s="13" t="s">
        <v>88</v>
      </c>
      <c r="D49" s="13">
        <v>1</v>
      </c>
      <c r="E49" s="13" t="s">
        <v>88</v>
      </c>
      <c r="F49" s="13"/>
      <c r="G49" s="15"/>
      <c r="H49" s="15" t="s">
        <v>88</v>
      </c>
      <c r="I49" s="15"/>
      <c r="J49" s="16"/>
      <c r="K49" s="17" t="str">
        <f>IF(J49="","",VLOOKUP(J49,Streamgage_PORs!$A$1:$F$37,5,FALSE)&amp;"; "&amp;ROUND(VLOOKUP(J49,Streamgage_PORs!$A$1:$F$37,6,FALSE),0)&amp;" years")</f>
        <v/>
      </c>
      <c r="L49" s="15"/>
      <c r="M49" s="15" t="s">
        <v>183</v>
      </c>
      <c r="N49" s="26">
        <v>1</v>
      </c>
      <c r="O49" s="26" t="s">
        <v>194</v>
      </c>
      <c r="P49" s="12">
        <f>FecalColiformMPN!$AS49</f>
        <v>64</v>
      </c>
      <c r="Q49" s="12">
        <f>FecalColiformMPN!$AT49</f>
        <v>5</v>
      </c>
      <c r="R49" s="12">
        <f>FecalColiformMF!$AS49</f>
        <v>207</v>
      </c>
      <c r="S49" s="12">
        <f>FecalColiformMF!$AT49</f>
        <v>14</v>
      </c>
      <c r="T49" s="26">
        <f t="shared" si="0"/>
        <v>1</v>
      </c>
      <c r="U49" s="26">
        <f t="shared" si="1"/>
        <v>1</v>
      </c>
      <c r="V49" s="26" t="str">
        <f t="shared" si="2"/>
        <v>1: good position, good data availability</v>
      </c>
      <c r="W49" s="12">
        <f>TotalPhosphorus!$AS49</f>
        <v>260</v>
      </c>
      <c r="X49" s="12">
        <f>TotalPhosphorus!$AT49</f>
        <v>18</v>
      </c>
      <c r="Y49" s="26">
        <f t="shared" si="3"/>
        <v>1</v>
      </c>
      <c r="Z49" s="26">
        <f t="shared" si="4"/>
        <v>1</v>
      </c>
      <c r="AA49" s="26" t="str">
        <f t="shared" si="5"/>
        <v>1: good position, good data availability</v>
      </c>
      <c r="AB49" s="12">
        <f>'BOD5'!$AS49</f>
        <v>260</v>
      </c>
      <c r="AC49" s="12">
        <f>'BOD5'!$AT49</f>
        <v>18</v>
      </c>
      <c r="AD49" s="26">
        <f t="shared" si="6"/>
        <v>1</v>
      </c>
      <c r="AE49" s="26">
        <f t="shared" si="7"/>
        <v>1</v>
      </c>
      <c r="AF49" s="26" t="str">
        <f t="shared" si="8"/>
        <v>1: good position, good data availability</v>
      </c>
      <c r="AG49" s="12">
        <f>TSS!$AS49</f>
        <v>260</v>
      </c>
      <c r="AH49" s="12">
        <f>TSS!$AT49</f>
        <v>18</v>
      </c>
      <c r="AI49" s="26">
        <f t="shared" si="9"/>
        <v>1</v>
      </c>
      <c r="AJ49" s="26">
        <f t="shared" si="10"/>
        <v>1</v>
      </c>
      <c r="AK49" s="26" t="str">
        <f t="shared" si="11"/>
        <v>1: good position, good data availability</v>
      </c>
      <c r="AL49" s="12">
        <f>Nitrate!$AS49</f>
        <v>260</v>
      </c>
      <c r="AM49" s="12">
        <f>Nitrate!$AT49</f>
        <v>18</v>
      </c>
      <c r="AN49" s="26">
        <f t="shared" si="12"/>
        <v>1</v>
      </c>
      <c r="AO49" s="26">
        <f t="shared" si="13"/>
        <v>1</v>
      </c>
      <c r="AP49" s="26" t="str">
        <f t="shared" si="14"/>
        <v>1: good position, good data availability</v>
      </c>
      <c r="AQ49" s="12">
        <f>Nitrite!$AS49</f>
        <v>260</v>
      </c>
      <c r="AR49" s="12">
        <f>Nitrite!$AT49</f>
        <v>18</v>
      </c>
      <c r="AS49" s="26">
        <f t="shared" si="15"/>
        <v>1</v>
      </c>
      <c r="AT49" s="26">
        <f t="shared" si="16"/>
        <v>1</v>
      </c>
      <c r="AU49" s="26" t="str">
        <f t="shared" si="17"/>
        <v>1: good position, good data availability</v>
      </c>
      <c r="AV49" s="12">
        <f>TKN!$AS49</f>
        <v>260</v>
      </c>
      <c r="AW49" s="12">
        <f>TKN!$AT49</f>
        <v>18</v>
      </c>
      <c r="AX49" s="26">
        <f t="shared" si="18"/>
        <v>1</v>
      </c>
      <c r="AY49" s="26">
        <f t="shared" si="19"/>
        <v>1</v>
      </c>
      <c r="AZ49" s="26" t="str">
        <f t="shared" si="20"/>
        <v>1: good position, good data availability</v>
      </c>
      <c r="BA49" s="12">
        <f>AmmoniaNitrogen!$AS49</f>
        <v>260</v>
      </c>
      <c r="BB49" s="12">
        <f>AmmoniaNitrogen!$AT49</f>
        <v>18</v>
      </c>
      <c r="BC49" s="26">
        <f t="shared" si="21"/>
        <v>1</v>
      </c>
      <c r="BD49" s="26">
        <f t="shared" si="22"/>
        <v>1</v>
      </c>
      <c r="BE49" s="26" t="str">
        <f t="shared" si="23"/>
        <v>1: good position, good data availability</v>
      </c>
      <c r="BF49" s="12">
        <f>Temp!$AS49</f>
        <v>260</v>
      </c>
      <c r="BG49" s="12">
        <f>Temp!$AT49</f>
        <v>18</v>
      </c>
      <c r="BH49" s="26">
        <f t="shared" si="24"/>
        <v>1</v>
      </c>
      <c r="BI49" s="26">
        <f t="shared" si="25"/>
        <v>1</v>
      </c>
      <c r="BJ49" s="26" t="str">
        <f t="shared" si="26"/>
        <v>1: good position, good data availability</v>
      </c>
      <c r="BK49" s="12">
        <f>DO!$AS49</f>
        <v>260</v>
      </c>
      <c r="BL49" s="12">
        <f>DO!$AT49</f>
        <v>18</v>
      </c>
      <c r="BM49" s="26">
        <f t="shared" si="27"/>
        <v>1</v>
      </c>
      <c r="BN49" s="26">
        <f t="shared" si="28"/>
        <v>1</v>
      </c>
      <c r="BO49" s="26" t="str">
        <f t="shared" si="29"/>
        <v>1: good position, good data availability</v>
      </c>
      <c r="BP49" s="38">
        <v>5</v>
      </c>
      <c r="BS49" s="16" t="s">
        <v>230</v>
      </c>
    </row>
    <row r="50" spans="1:71" ht="30" x14ac:dyDescent="0.25">
      <c r="A50" s="12" t="str">
        <f>FecalColiformMPN!A50</f>
        <v>Root River</v>
      </c>
      <c r="B50" s="12" t="str">
        <f>FecalColiformMPN!B50</f>
        <v>RR-02</v>
      </c>
      <c r="C50" s="13" t="s">
        <v>88</v>
      </c>
      <c r="D50" s="13">
        <v>2</v>
      </c>
      <c r="E50" s="13" t="s">
        <v>88</v>
      </c>
      <c r="F50" s="13"/>
      <c r="G50" s="15"/>
      <c r="H50" s="15" t="s">
        <v>88</v>
      </c>
      <c r="I50" s="15"/>
      <c r="J50" s="16"/>
      <c r="K50" s="17" t="str">
        <f>IF(J50="","",VLOOKUP(J50,Streamgage_PORs!$A$1:$F$37,5,FALSE)&amp;"; "&amp;ROUND(VLOOKUP(J50,Streamgage_PORs!$A$1:$F$37,6,FALSE),0)&amp;" years")</f>
        <v/>
      </c>
      <c r="L50" s="15"/>
      <c r="M50" s="15" t="s">
        <v>183</v>
      </c>
      <c r="N50" s="26">
        <v>2</v>
      </c>
      <c r="O50" s="26"/>
      <c r="P50" s="12">
        <f>FecalColiformMPN!$AS50</f>
        <v>64</v>
      </c>
      <c r="Q50" s="12">
        <f>FecalColiformMPN!$AT50</f>
        <v>5</v>
      </c>
      <c r="R50" s="12">
        <f>FecalColiformMF!$AS50</f>
        <v>207</v>
      </c>
      <c r="S50" s="12">
        <f>FecalColiformMF!$AT50</f>
        <v>14</v>
      </c>
      <c r="T50" s="26">
        <f t="shared" si="0"/>
        <v>1</v>
      </c>
      <c r="U50" s="26">
        <f t="shared" si="1"/>
        <v>2</v>
      </c>
      <c r="V50" s="26" t="str">
        <f t="shared" si="2"/>
        <v>2: decent position, good data availability</v>
      </c>
      <c r="W50" s="12">
        <f>TotalPhosphorus!$AS50</f>
        <v>260</v>
      </c>
      <c r="X50" s="12">
        <f>TotalPhosphorus!$AT50</f>
        <v>18</v>
      </c>
      <c r="Y50" s="26">
        <f t="shared" si="3"/>
        <v>1</v>
      </c>
      <c r="Z50" s="26">
        <f t="shared" si="4"/>
        <v>2</v>
      </c>
      <c r="AA50" s="26" t="str">
        <f t="shared" si="5"/>
        <v>2: decent position, good data availability</v>
      </c>
      <c r="AB50" s="12">
        <f>'BOD5'!$AS50</f>
        <v>260</v>
      </c>
      <c r="AC50" s="12">
        <f>'BOD5'!$AT50</f>
        <v>18</v>
      </c>
      <c r="AD50" s="26">
        <f t="shared" si="6"/>
        <v>1</v>
      </c>
      <c r="AE50" s="26">
        <f t="shared" si="7"/>
        <v>2</v>
      </c>
      <c r="AF50" s="26" t="str">
        <f t="shared" si="8"/>
        <v>2: decent position, good data availability</v>
      </c>
      <c r="AG50" s="12">
        <f>TSS!$AS50</f>
        <v>260</v>
      </c>
      <c r="AH50" s="12">
        <f>TSS!$AT50</f>
        <v>18</v>
      </c>
      <c r="AI50" s="26">
        <f t="shared" si="9"/>
        <v>1</v>
      </c>
      <c r="AJ50" s="26">
        <f t="shared" si="10"/>
        <v>2</v>
      </c>
      <c r="AK50" s="26" t="str">
        <f t="shared" si="11"/>
        <v>2: decent position, good data availability</v>
      </c>
      <c r="AL50" s="12">
        <f>Nitrate!$AS50</f>
        <v>260</v>
      </c>
      <c r="AM50" s="12">
        <f>Nitrate!$AT50</f>
        <v>18</v>
      </c>
      <c r="AN50" s="26">
        <f t="shared" si="12"/>
        <v>1</v>
      </c>
      <c r="AO50" s="26">
        <f t="shared" si="13"/>
        <v>2</v>
      </c>
      <c r="AP50" s="26" t="str">
        <f t="shared" si="14"/>
        <v>2: decent position, good data availability</v>
      </c>
      <c r="AQ50" s="12">
        <f>Nitrite!$AS50</f>
        <v>260</v>
      </c>
      <c r="AR50" s="12">
        <f>Nitrite!$AT50</f>
        <v>18</v>
      </c>
      <c r="AS50" s="26">
        <f t="shared" si="15"/>
        <v>1</v>
      </c>
      <c r="AT50" s="26">
        <f t="shared" si="16"/>
        <v>2</v>
      </c>
      <c r="AU50" s="26" t="str">
        <f t="shared" si="17"/>
        <v>2: decent position, good data availability</v>
      </c>
      <c r="AV50" s="12">
        <f>TKN!$AS50</f>
        <v>260</v>
      </c>
      <c r="AW50" s="12">
        <f>TKN!$AT50</f>
        <v>18</v>
      </c>
      <c r="AX50" s="26">
        <f t="shared" si="18"/>
        <v>1</v>
      </c>
      <c r="AY50" s="26">
        <f t="shared" si="19"/>
        <v>2</v>
      </c>
      <c r="AZ50" s="26" t="str">
        <f t="shared" si="20"/>
        <v>2: decent position, good data availability</v>
      </c>
      <c r="BA50" s="12">
        <f>AmmoniaNitrogen!$AS50</f>
        <v>260</v>
      </c>
      <c r="BB50" s="12">
        <f>AmmoniaNitrogen!$AT50</f>
        <v>18</v>
      </c>
      <c r="BC50" s="26">
        <f t="shared" si="21"/>
        <v>1</v>
      </c>
      <c r="BD50" s="26">
        <f t="shared" si="22"/>
        <v>2</v>
      </c>
      <c r="BE50" s="26" t="str">
        <f t="shared" si="23"/>
        <v>2: decent position, good data availability</v>
      </c>
      <c r="BF50" s="12">
        <f>Temp!$AS50</f>
        <v>260</v>
      </c>
      <c r="BG50" s="12">
        <f>Temp!$AT50</f>
        <v>18</v>
      </c>
      <c r="BH50" s="26">
        <f t="shared" si="24"/>
        <v>1</v>
      </c>
      <c r="BI50" s="26">
        <f t="shared" si="25"/>
        <v>2</v>
      </c>
      <c r="BJ50" s="26" t="str">
        <f t="shared" si="26"/>
        <v>2: decent position, good data availability</v>
      </c>
      <c r="BK50" s="12">
        <f>DO!$AS50</f>
        <v>260</v>
      </c>
      <c r="BL50" s="12">
        <f>DO!$AT50</f>
        <v>18</v>
      </c>
      <c r="BM50" s="26">
        <f t="shared" si="27"/>
        <v>1</v>
      </c>
      <c r="BN50" s="26">
        <f t="shared" si="28"/>
        <v>2</v>
      </c>
      <c r="BO50" s="26" t="str">
        <f t="shared" si="29"/>
        <v>2: decent position, good data availability</v>
      </c>
      <c r="BP50" s="38">
        <v>5</v>
      </c>
      <c r="BS50" s="16" t="s">
        <v>230</v>
      </c>
    </row>
    <row r="51" spans="1:71" ht="30" x14ac:dyDescent="0.25">
      <c r="A51" s="12" t="str">
        <f>FecalColiformMPN!A51</f>
        <v>Root River</v>
      </c>
      <c r="B51" s="12" t="str">
        <f>FecalColiformMPN!B51</f>
        <v>RR-03</v>
      </c>
      <c r="C51" s="13" t="s">
        <v>88</v>
      </c>
      <c r="D51" s="13">
        <v>3</v>
      </c>
      <c r="E51" s="13" t="s">
        <v>88</v>
      </c>
      <c r="F51" s="13"/>
      <c r="G51" s="15"/>
      <c r="H51" s="15" t="s">
        <v>88</v>
      </c>
      <c r="I51" s="15"/>
      <c r="J51" s="16"/>
      <c r="K51" s="17" t="str">
        <f>IF(J51="","",VLOOKUP(J51,Streamgage_PORs!$A$1:$F$37,5,FALSE)&amp;"; "&amp;ROUND(VLOOKUP(J51,Streamgage_PORs!$A$1:$F$37,6,FALSE),0)&amp;" years")</f>
        <v/>
      </c>
      <c r="L51" s="15"/>
      <c r="M51" s="15" t="s">
        <v>183</v>
      </c>
      <c r="N51" s="26">
        <v>2</v>
      </c>
      <c r="O51" s="26"/>
      <c r="P51" s="12">
        <f>FecalColiformMPN!$AS51</f>
        <v>64</v>
      </c>
      <c r="Q51" s="12">
        <f>FecalColiformMPN!$AT51</f>
        <v>5</v>
      </c>
      <c r="R51" s="12">
        <f>FecalColiformMF!$AS51</f>
        <v>207</v>
      </c>
      <c r="S51" s="12">
        <f>FecalColiformMF!$AT51</f>
        <v>14</v>
      </c>
      <c r="T51" s="26">
        <f t="shared" si="0"/>
        <v>1</v>
      </c>
      <c r="U51" s="26">
        <f t="shared" si="1"/>
        <v>2</v>
      </c>
      <c r="V51" s="26" t="str">
        <f t="shared" si="2"/>
        <v>2: decent position, good data availability</v>
      </c>
      <c r="W51" s="12">
        <f>TotalPhosphorus!$AS51</f>
        <v>260</v>
      </c>
      <c r="X51" s="12">
        <f>TotalPhosphorus!$AT51</f>
        <v>18</v>
      </c>
      <c r="Y51" s="26">
        <f t="shared" si="3"/>
        <v>1</v>
      </c>
      <c r="Z51" s="26">
        <f t="shared" si="4"/>
        <v>2</v>
      </c>
      <c r="AA51" s="26" t="str">
        <f t="shared" si="5"/>
        <v>2: decent position, good data availability</v>
      </c>
      <c r="AB51" s="12">
        <f>'BOD5'!$AS51</f>
        <v>260</v>
      </c>
      <c r="AC51" s="12">
        <f>'BOD5'!$AT51</f>
        <v>18</v>
      </c>
      <c r="AD51" s="26">
        <f t="shared" si="6"/>
        <v>1</v>
      </c>
      <c r="AE51" s="26">
        <f t="shared" si="7"/>
        <v>2</v>
      </c>
      <c r="AF51" s="26" t="str">
        <f t="shared" si="8"/>
        <v>2: decent position, good data availability</v>
      </c>
      <c r="AG51" s="12">
        <f>TSS!$AS51</f>
        <v>260</v>
      </c>
      <c r="AH51" s="12">
        <f>TSS!$AT51</f>
        <v>18</v>
      </c>
      <c r="AI51" s="26">
        <f t="shared" si="9"/>
        <v>1</v>
      </c>
      <c r="AJ51" s="26">
        <f t="shared" si="10"/>
        <v>2</v>
      </c>
      <c r="AK51" s="26" t="str">
        <f t="shared" si="11"/>
        <v>2: decent position, good data availability</v>
      </c>
      <c r="AL51" s="12">
        <f>Nitrate!$AS51</f>
        <v>260</v>
      </c>
      <c r="AM51" s="12">
        <f>Nitrate!$AT51</f>
        <v>18</v>
      </c>
      <c r="AN51" s="26">
        <f t="shared" si="12"/>
        <v>1</v>
      </c>
      <c r="AO51" s="26">
        <f t="shared" si="13"/>
        <v>2</v>
      </c>
      <c r="AP51" s="26" t="str">
        <f t="shared" si="14"/>
        <v>2: decent position, good data availability</v>
      </c>
      <c r="AQ51" s="12">
        <f>Nitrite!$AS51</f>
        <v>260</v>
      </c>
      <c r="AR51" s="12">
        <f>Nitrite!$AT51</f>
        <v>18</v>
      </c>
      <c r="AS51" s="26">
        <f t="shared" si="15"/>
        <v>1</v>
      </c>
      <c r="AT51" s="26">
        <f t="shared" si="16"/>
        <v>2</v>
      </c>
      <c r="AU51" s="26" t="str">
        <f t="shared" si="17"/>
        <v>2: decent position, good data availability</v>
      </c>
      <c r="AV51" s="12">
        <f>TKN!$AS51</f>
        <v>260</v>
      </c>
      <c r="AW51" s="12">
        <f>TKN!$AT51</f>
        <v>18</v>
      </c>
      <c r="AX51" s="26">
        <f t="shared" si="18"/>
        <v>1</v>
      </c>
      <c r="AY51" s="26">
        <f t="shared" si="19"/>
        <v>2</v>
      </c>
      <c r="AZ51" s="26" t="str">
        <f t="shared" si="20"/>
        <v>2: decent position, good data availability</v>
      </c>
      <c r="BA51" s="12">
        <f>AmmoniaNitrogen!$AS51</f>
        <v>260</v>
      </c>
      <c r="BB51" s="12">
        <f>AmmoniaNitrogen!$AT51</f>
        <v>18</v>
      </c>
      <c r="BC51" s="26">
        <f t="shared" si="21"/>
        <v>1</v>
      </c>
      <c r="BD51" s="26">
        <f t="shared" si="22"/>
        <v>2</v>
      </c>
      <c r="BE51" s="26" t="str">
        <f t="shared" si="23"/>
        <v>2: decent position, good data availability</v>
      </c>
      <c r="BF51" s="12">
        <f>Temp!$AS51</f>
        <v>260</v>
      </c>
      <c r="BG51" s="12">
        <f>Temp!$AT51</f>
        <v>18</v>
      </c>
      <c r="BH51" s="26">
        <f t="shared" si="24"/>
        <v>1</v>
      </c>
      <c r="BI51" s="26">
        <f t="shared" si="25"/>
        <v>2</v>
      </c>
      <c r="BJ51" s="26" t="str">
        <f t="shared" si="26"/>
        <v>2: decent position, good data availability</v>
      </c>
      <c r="BK51" s="12">
        <f>DO!$AS51</f>
        <v>260</v>
      </c>
      <c r="BL51" s="12">
        <f>DO!$AT51</f>
        <v>18</v>
      </c>
      <c r="BM51" s="26">
        <f t="shared" si="27"/>
        <v>1</v>
      </c>
      <c r="BN51" s="26">
        <f t="shared" si="28"/>
        <v>2</v>
      </c>
      <c r="BO51" s="26" t="str">
        <f t="shared" si="29"/>
        <v>2: decent position, good data availability</v>
      </c>
      <c r="BP51" s="38">
        <v>5</v>
      </c>
      <c r="BS51" s="16" t="s">
        <v>230</v>
      </c>
    </row>
    <row r="52" spans="1:71" ht="45" x14ac:dyDescent="0.25">
      <c r="A52" s="12" t="str">
        <f>FecalColiformMPN!A52</f>
        <v>Root River</v>
      </c>
      <c r="B52" s="12" t="str">
        <f>FecalColiformMPN!B52</f>
        <v>RR-04</v>
      </c>
      <c r="C52" s="13" t="s">
        <v>88</v>
      </c>
      <c r="D52" s="13">
        <v>4</v>
      </c>
      <c r="E52" s="13" t="s">
        <v>87</v>
      </c>
      <c r="F52" s="13">
        <v>0</v>
      </c>
      <c r="G52" s="15" t="s">
        <v>156</v>
      </c>
      <c r="H52" s="15" t="s">
        <v>87</v>
      </c>
      <c r="I52" s="15">
        <v>0</v>
      </c>
      <c r="J52" s="16" t="s">
        <v>136</v>
      </c>
      <c r="K52" s="17" t="str">
        <f>IF(J52="","",VLOOKUP(J52,Streamgage_PORs!$A$1:$F$37,5,FALSE)&amp;"; "&amp;ROUND(VLOOKUP(J52,Streamgage_PORs!$A$1:$F$37,6,FALSE),0)&amp;" years")</f>
        <v>2004-2017; 13 years</v>
      </c>
      <c r="L52" s="15" t="s">
        <v>112</v>
      </c>
      <c r="M52" s="15" t="s">
        <v>183</v>
      </c>
      <c r="N52" s="26">
        <v>1.5</v>
      </c>
      <c r="O52" s="26" t="s">
        <v>201</v>
      </c>
      <c r="P52" s="12">
        <f>FecalColiformMPN!$AS52</f>
        <v>64</v>
      </c>
      <c r="Q52" s="12">
        <f>FecalColiformMPN!$AT52</f>
        <v>5</v>
      </c>
      <c r="R52" s="12">
        <f>FecalColiformMF!$AS52</f>
        <v>207</v>
      </c>
      <c r="S52" s="12">
        <f>FecalColiformMF!$AT52</f>
        <v>14</v>
      </c>
      <c r="T52" s="26">
        <f t="shared" si="0"/>
        <v>1</v>
      </c>
      <c r="U52" s="26">
        <f t="shared" si="1"/>
        <v>1</v>
      </c>
      <c r="V52" s="26" t="str">
        <f t="shared" si="2"/>
        <v>1: good position, good data availability</v>
      </c>
      <c r="W52" s="12">
        <f>TotalPhosphorus!$AS52</f>
        <v>260</v>
      </c>
      <c r="X52" s="12">
        <f>TotalPhosphorus!$AT52</f>
        <v>18</v>
      </c>
      <c r="Y52" s="26">
        <f t="shared" si="3"/>
        <v>1</v>
      </c>
      <c r="Z52" s="26">
        <f t="shared" si="4"/>
        <v>1</v>
      </c>
      <c r="AA52" s="26" t="str">
        <f t="shared" si="5"/>
        <v>1: good position, good data availability</v>
      </c>
      <c r="AB52" s="12">
        <f>'BOD5'!$AS52</f>
        <v>260</v>
      </c>
      <c r="AC52" s="12">
        <f>'BOD5'!$AT52</f>
        <v>18</v>
      </c>
      <c r="AD52" s="26">
        <f t="shared" si="6"/>
        <v>1</v>
      </c>
      <c r="AE52" s="26">
        <f t="shared" si="7"/>
        <v>1</v>
      </c>
      <c r="AF52" s="26" t="str">
        <f t="shared" si="8"/>
        <v>1: good position, good data availability</v>
      </c>
      <c r="AG52" s="12">
        <f>TSS!$AS52</f>
        <v>260</v>
      </c>
      <c r="AH52" s="12">
        <f>TSS!$AT52</f>
        <v>18</v>
      </c>
      <c r="AI52" s="26">
        <f t="shared" si="9"/>
        <v>1</v>
      </c>
      <c r="AJ52" s="26">
        <f t="shared" si="10"/>
        <v>1</v>
      </c>
      <c r="AK52" s="26" t="str">
        <f t="shared" si="11"/>
        <v>1: good position, good data availability</v>
      </c>
      <c r="AL52" s="12">
        <f>Nitrate!$AS52</f>
        <v>260</v>
      </c>
      <c r="AM52" s="12">
        <f>Nitrate!$AT52</f>
        <v>18</v>
      </c>
      <c r="AN52" s="26">
        <f t="shared" si="12"/>
        <v>1</v>
      </c>
      <c r="AO52" s="26">
        <f t="shared" si="13"/>
        <v>1</v>
      </c>
      <c r="AP52" s="26" t="str">
        <f t="shared" si="14"/>
        <v>1: good position, good data availability</v>
      </c>
      <c r="AQ52" s="12">
        <f>Nitrite!$AS52</f>
        <v>260</v>
      </c>
      <c r="AR52" s="12">
        <f>Nitrite!$AT52</f>
        <v>18</v>
      </c>
      <c r="AS52" s="26">
        <f t="shared" si="15"/>
        <v>1</v>
      </c>
      <c r="AT52" s="26">
        <f t="shared" si="16"/>
        <v>1</v>
      </c>
      <c r="AU52" s="26" t="str">
        <f t="shared" si="17"/>
        <v>1: good position, good data availability</v>
      </c>
      <c r="AV52" s="12">
        <f>TKN!$AS52</f>
        <v>260</v>
      </c>
      <c r="AW52" s="12">
        <f>TKN!$AT52</f>
        <v>18</v>
      </c>
      <c r="AX52" s="26">
        <f t="shared" si="18"/>
        <v>1</v>
      </c>
      <c r="AY52" s="26">
        <f t="shared" si="19"/>
        <v>1</v>
      </c>
      <c r="AZ52" s="26" t="str">
        <f t="shared" si="20"/>
        <v>1: good position, good data availability</v>
      </c>
      <c r="BA52" s="12">
        <f>AmmoniaNitrogen!$AS52</f>
        <v>260</v>
      </c>
      <c r="BB52" s="12">
        <f>AmmoniaNitrogen!$AT52</f>
        <v>18</v>
      </c>
      <c r="BC52" s="26">
        <f t="shared" si="21"/>
        <v>1</v>
      </c>
      <c r="BD52" s="26">
        <f t="shared" si="22"/>
        <v>1</v>
      </c>
      <c r="BE52" s="26" t="str">
        <f t="shared" si="23"/>
        <v>1: good position, good data availability</v>
      </c>
      <c r="BF52" s="12">
        <f>Temp!$AS52</f>
        <v>260</v>
      </c>
      <c r="BG52" s="12">
        <f>Temp!$AT52</f>
        <v>18</v>
      </c>
      <c r="BH52" s="26">
        <f t="shared" si="24"/>
        <v>1</v>
      </c>
      <c r="BI52" s="26">
        <f t="shared" si="25"/>
        <v>1</v>
      </c>
      <c r="BJ52" s="26" t="str">
        <f t="shared" si="26"/>
        <v>1: good position, good data availability</v>
      </c>
      <c r="BK52" s="12">
        <f>DO!$AS52</f>
        <v>260</v>
      </c>
      <c r="BL52" s="12">
        <f>DO!$AT52</f>
        <v>18</v>
      </c>
      <c r="BM52" s="26">
        <f t="shared" si="27"/>
        <v>1</v>
      </c>
      <c r="BN52" s="26">
        <f t="shared" si="28"/>
        <v>1</v>
      </c>
      <c r="BO52" s="26" t="str">
        <f t="shared" si="29"/>
        <v>1: good position, good data availability</v>
      </c>
      <c r="BP52" s="38">
        <v>1</v>
      </c>
      <c r="BQ52" s="26" t="s">
        <v>212</v>
      </c>
      <c r="BS52" s="16" t="s">
        <v>230</v>
      </c>
    </row>
    <row r="53" spans="1:71" ht="45" x14ac:dyDescent="0.25">
      <c r="A53" s="12" t="str">
        <f>FecalColiformMPN!A53</f>
        <v>Root River</v>
      </c>
      <c r="B53" s="12" t="str">
        <f>FecalColiformMPN!B53</f>
        <v>RR-05</v>
      </c>
      <c r="C53" s="13" t="s">
        <v>88</v>
      </c>
      <c r="D53" s="13">
        <v>5</v>
      </c>
      <c r="E53" s="13" t="s">
        <v>87</v>
      </c>
      <c r="F53" s="13">
        <v>0</v>
      </c>
      <c r="G53" s="15" t="s">
        <v>157</v>
      </c>
      <c r="H53" s="15" t="s">
        <v>87</v>
      </c>
      <c r="I53" s="15">
        <v>0</v>
      </c>
      <c r="J53" s="16" t="s">
        <v>137</v>
      </c>
      <c r="K53" s="17" t="str">
        <f>IF(J53="","",VLOOKUP(J53,Streamgage_PORs!$A$1:$F$37,5,FALSE)&amp;"; "&amp;ROUND(VLOOKUP(J53,Streamgage_PORs!$A$1:$F$37,6,FALSE),0)&amp;" years")</f>
        <v>1963-2017; 53 years</v>
      </c>
      <c r="L53" s="15" t="s">
        <v>112</v>
      </c>
      <c r="M53" s="15" t="s">
        <v>183</v>
      </c>
      <c r="N53" s="26">
        <v>1</v>
      </c>
      <c r="O53" s="26" t="s">
        <v>200</v>
      </c>
      <c r="P53" s="12">
        <f>FecalColiformMPN!$AS53</f>
        <v>64</v>
      </c>
      <c r="Q53" s="12">
        <f>FecalColiformMPN!$AT53</f>
        <v>5</v>
      </c>
      <c r="R53" s="12">
        <f>FecalColiformMF!$AS53</f>
        <v>207</v>
      </c>
      <c r="S53" s="12">
        <f>FecalColiformMF!$AT53</f>
        <v>14</v>
      </c>
      <c r="T53" s="26">
        <f t="shared" si="0"/>
        <v>1</v>
      </c>
      <c r="U53" s="26">
        <f t="shared" si="1"/>
        <v>1</v>
      </c>
      <c r="V53" s="26" t="str">
        <f t="shared" si="2"/>
        <v>1: good position, good data availability</v>
      </c>
      <c r="W53" s="12">
        <f>TotalPhosphorus!$AS53</f>
        <v>260</v>
      </c>
      <c r="X53" s="12">
        <f>TotalPhosphorus!$AT53</f>
        <v>18</v>
      </c>
      <c r="Y53" s="26">
        <f t="shared" si="3"/>
        <v>1</v>
      </c>
      <c r="Z53" s="26">
        <f t="shared" si="4"/>
        <v>1</v>
      </c>
      <c r="AA53" s="26" t="str">
        <f t="shared" si="5"/>
        <v>1: good position, good data availability</v>
      </c>
      <c r="AB53" s="12">
        <f>'BOD5'!$AS53</f>
        <v>260</v>
      </c>
      <c r="AC53" s="12">
        <f>'BOD5'!$AT53</f>
        <v>18</v>
      </c>
      <c r="AD53" s="26">
        <f t="shared" si="6"/>
        <v>1</v>
      </c>
      <c r="AE53" s="26">
        <f t="shared" si="7"/>
        <v>1</v>
      </c>
      <c r="AF53" s="26" t="str">
        <f t="shared" si="8"/>
        <v>1: good position, good data availability</v>
      </c>
      <c r="AG53" s="12">
        <f>TSS!$AS53</f>
        <v>260</v>
      </c>
      <c r="AH53" s="12">
        <f>TSS!$AT53</f>
        <v>18</v>
      </c>
      <c r="AI53" s="26">
        <f t="shared" si="9"/>
        <v>1</v>
      </c>
      <c r="AJ53" s="26">
        <f t="shared" si="10"/>
        <v>1</v>
      </c>
      <c r="AK53" s="26" t="str">
        <f t="shared" si="11"/>
        <v>1: good position, good data availability</v>
      </c>
      <c r="AL53" s="12">
        <f>Nitrate!$AS53</f>
        <v>260</v>
      </c>
      <c r="AM53" s="12">
        <f>Nitrate!$AT53</f>
        <v>18</v>
      </c>
      <c r="AN53" s="26">
        <f t="shared" si="12"/>
        <v>1</v>
      </c>
      <c r="AO53" s="26">
        <f t="shared" si="13"/>
        <v>1</v>
      </c>
      <c r="AP53" s="26" t="str">
        <f t="shared" si="14"/>
        <v>1: good position, good data availability</v>
      </c>
      <c r="AQ53" s="12">
        <f>Nitrite!$AS53</f>
        <v>260</v>
      </c>
      <c r="AR53" s="12">
        <f>Nitrite!$AT53</f>
        <v>18</v>
      </c>
      <c r="AS53" s="26">
        <f t="shared" si="15"/>
        <v>1</v>
      </c>
      <c r="AT53" s="26">
        <f t="shared" si="16"/>
        <v>1</v>
      </c>
      <c r="AU53" s="26" t="str">
        <f t="shared" si="17"/>
        <v>1: good position, good data availability</v>
      </c>
      <c r="AV53" s="12">
        <f>TKN!$AS53</f>
        <v>260</v>
      </c>
      <c r="AW53" s="12">
        <f>TKN!$AT53</f>
        <v>18</v>
      </c>
      <c r="AX53" s="26">
        <f t="shared" si="18"/>
        <v>1</v>
      </c>
      <c r="AY53" s="26">
        <f t="shared" si="19"/>
        <v>1</v>
      </c>
      <c r="AZ53" s="26" t="str">
        <f t="shared" si="20"/>
        <v>1: good position, good data availability</v>
      </c>
      <c r="BA53" s="12">
        <f>AmmoniaNitrogen!$AS53</f>
        <v>260</v>
      </c>
      <c r="BB53" s="12">
        <f>AmmoniaNitrogen!$AT53</f>
        <v>18</v>
      </c>
      <c r="BC53" s="26">
        <f t="shared" si="21"/>
        <v>1</v>
      </c>
      <c r="BD53" s="26">
        <f t="shared" si="22"/>
        <v>1</v>
      </c>
      <c r="BE53" s="26" t="str">
        <f t="shared" si="23"/>
        <v>1: good position, good data availability</v>
      </c>
      <c r="BF53" s="12">
        <f>Temp!$AS53</f>
        <v>260</v>
      </c>
      <c r="BG53" s="12">
        <f>Temp!$AT53</f>
        <v>18</v>
      </c>
      <c r="BH53" s="26">
        <f t="shared" si="24"/>
        <v>1</v>
      </c>
      <c r="BI53" s="26">
        <f t="shared" si="25"/>
        <v>1</v>
      </c>
      <c r="BJ53" s="26" t="str">
        <f t="shared" si="26"/>
        <v>1: good position, good data availability</v>
      </c>
      <c r="BK53" s="12">
        <f>DO!$AS53</f>
        <v>260</v>
      </c>
      <c r="BL53" s="12">
        <f>DO!$AT53</f>
        <v>18</v>
      </c>
      <c r="BM53" s="26">
        <f t="shared" si="27"/>
        <v>1</v>
      </c>
      <c r="BN53" s="26">
        <f t="shared" si="28"/>
        <v>1</v>
      </c>
      <c r="BO53" s="26" t="str">
        <f t="shared" si="29"/>
        <v>1: good position, good data availability</v>
      </c>
      <c r="BP53" s="38">
        <v>1</v>
      </c>
      <c r="BQ53" s="26" t="s">
        <v>211</v>
      </c>
      <c r="BS53" s="16" t="s">
        <v>230</v>
      </c>
    </row>
    <row r="54" spans="1:71" s="20" customFormat="1" ht="30" x14ac:dyDescent="0.25">
      <c r="A54" s="20" t="str">
        <f>FecalColiformMPN!A54</f>
        <v>Root River</v>
      </c>
      <c r="B54" s="20" t="str">
        <f>FecalColiformMPN!B54</f>
        <v>RR-06</v>
      </c>
      <c r="C54" s="21" t="s">
        <v>88</v>
      </c>
      <c r="D54" s="21">
        <v>6</v>
      </c>
      <c r="E54" s="21" t="s">
        <v>88</v>
      </c>
      <c r="F54" s="21"/>
      <c r="G54" s="22"/>
      <c r="H54" s="22" t="s">
        <v>88</v>
      </c>
      <c r="I54" s="22"/>
      <c r="J54" s="23"/>
      <c r="K54" s="24" t="str">
        <f>IF(J54="","",VLOOKUP(J54,Streamgage_PORs!$A$1:$F$37,5,FALSE)&amp;"; "&amp;ROUND(VLOOKUP(J54,Streamgage_PORs!$A$1:$F$37,6,FALSE),0)&amp;" years")</f>
        <v/>
      </c>
      <c r="L54" s="22"/>
      <c r="M54" s="22" t="s">
        <v>183</v>
      </c>
      <c r="N54" s="29">
        <v>1.5</v>
      </c>
      <c r="O54" s="29" t="s">
        <v>199</v>
      </c>
      <c r="P54" s="20">
        <f>FecalColiformMPN!$AS54</f>
        <v>64</v>
      </c>
      <c r="Q54" s="20">
        <f>FecalColiformMPN!$AT54</f>
        <v>5</v>
      </c>
      <c r="R54" s="20">
        <f>FecalColiformMF!$AS54</f>
        <v>207</v>
      </c>
      <c r="S54" s="20">
        <f>FecalColiformMF!$AT54</f>
        <v>14</v>
      </c>
      <c r="T54" s="29">
        <f t="shared" si="0"/>
        <v>1</v>
      </c>
      <c r="U54" s="29">
        <f t="shared" si="1"/>
        <v>1</v>
      </c>
      <c r="V54" s="29" t="str">
        <f t="shared" si="2"/>
        <v>1: good position, good data availability</v>
      </c>
      <c r="W54" s="20">
        <f>TotalPhosphorus!$AS54</f>
        <v>260</v>
      </c>
      <c r="X54" s="20">
        <f>TotalPhosphorus!$AT54</f>
        <v>18</v>
      </c>
      <c r="Y54" s="29">
        <f t="shared" si="3"/>
        <v>1</v>
      </c>
      <c r="Z54" s="29">
        <f t="shared" si="4"/>
        <v>1</v>
      </c>
      <c r="AA54" s="29" t="str">
        <f t="shared" si="5"/>
        <v>1: good position, good data availability</v>
      </c>
      <c r="AB54" s="20">
        <f>'BOD5'!$AS54</f>
        <v>260</v>
      </c>
      <c r="AC54" s="20">
        <f>'BOD5'!$AT54</f>
        <v>18</v>
      </c>
      <c r="AD54" s="29">
        <f t="shared" si="6"/>
        <v>1</v>
      </c>
      <c r="AE54" s="29">
        <f t="shared" si="7"/>
        <v>1</v>
      </c>
      <c r="AF54" s="29" t="str">
        <f t="shared" si="8"/>
        <v>1: good position, good data availability</v>
      </c>
      <c r="AG54" s="20">
        <f>TSS!$AS54</f>
        <v>260</v>
      </c>
      <c r="AH54" s="20">
        <f>TSS!$AT54</f>
        <v>18</v>
      </c>
      <c r="AI54" s="29">
        <f t="shared" si="9"/>
        <v>1</v>
      </c>
      <c r="AJ54" s="29">
        <f t="shared" si="10"/>
        <v>1</v>
      </c>
      <c r="AK54" s="29" t="str">
        <f t="shared" si="11"/>
        <v>1: good position, good data availability</v>
      </c>
      <c r="AL54" s="20">
        <f>Nitrate!$AS54</f>
        <v>260</v>
      </c>
      <c r="AM54" s="20">
        <f>Nitrate!$AT54</f>
        <v>18</v>
      </c>
      <c r="AN54" s="29">
        <f t="shared" si="12"/>
        <v>1</v>
      </c>
      <c r="AO54" s="29">
        <f t="shared" si="13"/>
        <v>1</v>
      </c>
      <c r="AP54" s="29" t="str">
        <f t="shared" si="14"/>
        <v>1: good position, good data availability</v>
      </c>
      <c r="AQ54" s="20">
        <f>Nitrite!$AS54</f>
        <v>260</v>
      </c>
      <c r="AR54" s="20">
        <f>Nitrite!$AT54</f>
        <v>18</v>
      </c>
      <c r="AS54" s="29">
        <f t="shared" si="15"/>
        <v>1</v>
      </c>
      <c r="AT54" s="29">
        <f t="shared" si="16"/>
        <v>1</v>
      </c>
      <c r="AU54" s="29" t="str">
        <f t="shared" si="17"/>
        <v>1: good position, good data availability</v>
      </c>
      <c r="AV54" s="20">
        <f>TKN!$AS54</f>
        <v>260</v>
      </c>
      <c r="AW54" s="20">
        <f>TKN!$AT54</f>
        <v>18</v>
      </c>
      <c r="AX54" s="29">
        <f t="shared" si="18"/>
        <v>1</v>
      </c>
      <c r="AY54" s="29">
        <f t="shared" si="19"/>
        <v>1</v>
      </c>
      <c r="AZ54" s="29" t="str">
        <f t="shared" si="20"/>
        <v>1: good position, good data availability</v>
      </c>
      <c r="BA54" s="20">
        <f>AmmoniaNitrogen!$AS54</f>
        <v>260</v>
      </c>
      <c r="BB54" s="20">
        <f>AmmoniaNitrogen!$AT54</f>
        <v>18</v>
      </c>
      <c r="BC54" s="29">
        <f t="shared" si="21"/>
        <v>1</v>
      </c>
      <c r="BD54" s="29">
        <f t="shared" si="22"/>
        <v>1</v>
      </c>
      <c r="BE54" s="29" t="str">
        <f t="shared" si="23"/>
        <v>1: good position, good data availability</v>
      </c>
      <c r="BF54" s="20">
        <f>Temp!$AS54</f>
        <v>260</v>
      </c>
      <c r="BG54" s="20">
        <f>Temp!$AT54</f>
        <v>18</v>
      </c>
      <c r="BH54" s="29">
        <f t="shared" si="24"/>
        <v>1</v>
      </c>
      <c r="BI54" s="29">
        <f t="shared" si="25"/>
        <v>1</v>
      </c>
      <c r="BJ54" s="29" t="str">
        <f t="shared" si="26"/>
        <v>1: good position, good data availability</v>
      </c>
      <c r="BK54" s="20">
        <f>DO!$AS54</f>
        <v>260</v>
      </c>
      <c r="BL54" s="20">
        <f>DO!$AT54</f>
        <v>18</v>
      </c>
      <c r="BM54" s="29">
        <f t="shared" si="27"/>
        <v>1</v>
      </c>
      <c r="BN54" s="29">
        <f t="shared" si="28"/>
        <v>1</v>
      </c>
      <c r="BO54" s="29" t="str">
        <f t="shared" si="29"/>
        <v>1: good position, good data availability</v>
      </c>
      <c r="BP54" s="20">
        <v>5</v>
      </c>
      <c r="BS54" s="16" t="s">
        <v>230</v>
      </c>
    </row>
    <row r="55" spans="1:71" ht="45" x14ac:dyDescent="0.25">
      <c r="A55" s="12" t="str">
        <f>FecalColiformMPN!A55</f>
        <v>Little Menomonee</v>
      </c>
      <c r="B55" s="12" t="str">
        <f>FecalColiformMPN!B55</f>
        <v>ML-01</v>
      </c>
      <c r="C55" s="13" t="s">
        <v>88</v>
      </c>
      <c r="D55" s="13">
        <v>1</v>
      </c>
      <c r="E55" s="13" t="s">
        <v>87</v>
      </c>
      <c r="F55" s="13">
        <v>1.7</v>
      </c>
      <c r="G55" s="15" t="s">
        <v>93</v>
      </c>
      <c r="H55" s="15" t="s">
        <v>87</v>
      </c>
      <c r="I55" s="15">
        <v>1.7</v>
      </c>
      <c r="J55" s="16" t="s">
        <v>142</v>
      </c>
      <c r="K55" s="17" t="str">
        <f>IF(J55="","",VLOOKUP(J55,Streamgage_PORs!$A$1:$F$37,5,FALSE)&amp;"; "&amp;ROUND(VLOOKUP(J55,Streamgage_PORs!$A$1:$F$37,6,FALSE),0)&amp;" years")</f>
        <v>1974-2017; 42 years</v>
      </c>
      <c r="L55" s="15" t="s">
        <v>143</v>
      </c>
      <c r="M55" s="15" t="s">
        <v>184</v>
      </c>
      <c r="N55" s="26">
        <v>1</v>
      </c>
      <c r="O55" s="26" t="s">
        <v>202</v>
      </c>
      <c r="P55" s="12">
        <f>FecalColiformMPN!$AS55</f>
        <v>136</v>
      </c>
      <c r="Q55" s="12">
        <f>FecalColiformMPN!$AT55</f>
        <v>10</v>
      </c>
      <c r="R55" s="12">
        <f>FecalColiformMF!$AS55</f>
        <v>140</v>
      </c>
      <c r="S55" s="12">
        <f>FecalColiformMF!$AT55</f>
        <v>10</v>
      </c>
      <c r="T55" s="26">
        <f t="shared" si="0"/>
        <v>1</v>
      </c>
      <c r="U55" s="26">
        <f t="shared" si="1"/>
        <v>1</v>
      </c>
      <c r="V55" s="26" t="str">
        <f t="shared" si="2"/>
        <v>1: good position, good data availability</v>
      </c>
      <c r="W55" s="12">
        <f>TotalPhosphorus!$AS55</f>
        <v>141</v>
      </c>
      <c r="X55" s="12">
        <f>TotalPhosphorus!$AT55</f>
        <v>10</v>
      </c>
      <c r="Y55" s="26">
        <f t="shared" si="3"/>
        <v>3</v>
      </c>
      <c r="Z55" s="26">
        <f t="shared" si="4"/>
        <v>3</v>
      </c>
      <c r="AA55" s="26" t="str">
        <f t="shared" si="5"/>
        <v>3: good position, decent data availability</v>
      </c>
      <c r="AB55" s="12">
        <f>'BOD5'!$AS55</f>
        <v>141</v>
      </c>
      <c r="AC55" s="12">
        <f>'BOD5'!$AT55</f>
        <v>10</v>
      </c>
      <c r="AD55" s="26">
        <f t="shared" si="6"/>
        <v>3</v>
      </c>
      <c r="AE55" s="26">
        <f t="shared" si="7"/>
        <v>3</v>
      </c>
      <c r="AF55" s="26" t="str">
        <f t="shared" si="8"/>
        <v>3: good position, decent data availability</v>
      </c>
      <c r="AG55" s="12">
        <f>TSS!$AS55</f>
        <v>141</v>
      </c>
      <c r="AH55" s="12">
        <f>TSS!$AT55</f>
        <v>10</v>
      </c>
      <c r="AI55" s="26">
        <f t="shared" si="9"/>
        <v>3</v>
      </c>
      <c r="AJ55" s="26">
        <f t="shared" si="10"/>
        <v>3</v>
      </c>
      <c r="AK55" s="26" t="str">
        <f t="shared" si="11"/>
        <v>3: good position, decent data availability</v>
      </c>
      <c r="AL55" s="12">
        <f>Nitrate!$AS55</f>
        <v>141</v>
      </c>
      <c r="AM55" s="12">
        <f>Nitrate!$AT55</f>
        <v>10</v>
      </c>
      <c r="AN55" s="26">
        <f t="shared" si="12"/>
        <v>3</v>
      </c>
      <c r="AO55" s="26">
        <f t="shared" si="13"/>
        <v>3</v>
      </c>
      <c r="AP55" s="26" t="str">
        <f t="shared" si="14"/>
        <v>3: good position, decent data availability</v>
      </c>
      <c r="AQ55" s="12">
        <f>Nitrite!$AS55</f>
        <v>141</v>
      </c>
      <c r="AR55" s="12">
        <f>Nitrite!$AT55</f>
        <v>10</v>
      </c>
      <c r="AS55" s="26">
        <f t="shared" si="15"/>
        <v>3</v>
      </c>
      <c r="AT55" s="26">
        <f t="shared" si="16"/>
        <v>3</v>
      </c>
      <c r="AU55" s="26" t="str">
        <f t="shared" si="17"/>
        <v>3: good position, decent data availability</v>
      </c>
      <c r="AV55" s="12">
        <f>TKN!$AS55</f>
        <v>141</v>
      </c>
      <c r="AW55" s="12">
        <f>TKN!$AT55</f>
        <v>10</v>
      </c>
      <c r="AX55" s="26">
        <f t="shared" si="18"/>
        <v>3</v>
      </c>
      <c r="AY55" s="26">
        <f t="shared" si="19"/>
        <v>3</v>
      </c>
      <c r="AZ55" s="26" t="str">
        <f t="shared" si="20"/>
        <v>3: good position, decent data availability</v>
      </c>
      <c r="BA55" s="12">
        <f>AmmoniaNitrogen!$AS55</f>
        <v>141</v>
      </c>
      <c r="BB55" s="12">
        <f>AmmoniaNitrogen!$AT55</f>
        <v>10</v>
      </c>
      <c r="BC55" s="26">
        <f t="shared" si="21"/>
        <v>3</v>
      </c>
      <c r="BD55" s="26">
        <f t="shared" si="22"/>
        <v>3</v>
      </c>
      <c r="BE55" s="26" t="str">
        <f t="shared" si="23"/>
        <v>3: good position, decent data availability</v>
      </c>
      <c r="BF55" s="12">
        <f>Temp!$AS55</f>
        <v>141</v>
      </c>
      <c r="BG55" s="12">
        <f>Temp!$AT55</f>
        <v>10</v>
      </c>
      <c r="BH55" s="26">
        <f t="shared" si="24"/>
        <v>3</v>
      </c>
      <c r="BI55" s="26">
        <f t="shared" si="25"/>
        <v>3</v>
      </c>
      <c r="BJ55" s="26" t="str">
        <f t="shared" si="26"/>
        <v>3: good position, decent data availability</v>
      </c>
      <c r="BK55" s="12">
        <f>DO!$AS55</f>
        <v>141</v>
      </c>
      <c r="BL55" s="12">
        <f>DO!$AT55</f>
        <v>10</v>
      </c>
      <c r="BM55" s="26">
        <f t="shared" si="27"/>
        <v>3</v>
      </c>
      <c r="BN55" s="26">
        <f t="shared" si="28"/>
        <v>3</v>
      </c>
      <c r="BO55" s="26" t="str">
        <f t="shared" si="29"/>
        <v>3: good position, decent data availability</v>
      </c>
      <c r="BP55" s="38">
        <v>1</v>
      </c>
      <c r="BQ55" s="26" t="s">
        <v>209</v>
      </c>
      <c r="BS55" s="16" t="s">
        <v>142</v>
      </c>
    </row>
    <row r="56" spans="1:71" s="20" customFormat="1" ht="51.75" customHeight="1" x14ac:dyDescent="0.25">
      <c r="A56" s="20" t="str">
        <f>FecalColiformMPN!A56</f>
        <v>Little Menomonee</v>
      </c>
      <c r="B56" s="20" t="str">
        <f>FecalColiformMPN!B56</f>
        <v>ML-02</v>
      </c>
      <c r="C56" s="21" t="s">
        <v>88</v>
      </c>
      <c r="D56" s="21">
        <v>2</v>
      </c>
      <c r="E56" s="21" t="s">
        <v>88</v>
      </c>
      <c r="F56" s="21">
        <v>3.4</v>
      </c>
      <c r="G56" s="22" t="s">
        <v>94</v>
      </c>
      <c r="H56" s="22" t="s">
        <v>87</v>
      </c>
      <c r="I56" s="22">
        <v>3.4</v>
      </c>
      <c r="J56" s="23" t="s">
        <v>140</v>
      </c>
      <c r="K56" s="24" t="str">
        <f>IF(J56="","",VLOOKUP(J56,Streamgage_PORs!$A$1:$F$37,5,FALSE)&amp;"; "&amp;ROUND(VLOOKUP(J56,Streamgage_PORs!$A$1:$F$37,6,FALSE),0)&amp;" years")</f>
        <v>1974-2017; 42 years</v>
      </c>
      <c r="L56" s="22" t="s">
        <v>141</v>
      </c>
      <c r="M56" s="22" t="s">
        <v>184</v>
      </c>
      <c r="N56" s="29">
        <v>1</v>
      </c>
      <c r="O56" s="29" t="s">
        <v>203</v>
      </c>
      <c r="P56" s="20">
        <f>FecalColiformMPN!$AS56</f>
        <v>136</v>
      </c>
      <c r="Q56" s="20">
        <f>FecalColiformMPN!$AT56</f>
        <v>10</v>
      </c>
      <c r="R56" s="20">
        <f>FecalColiformMF!$AS56</f>
        <v>140</v>
      </c>
      <c r="S56" s="20">
        <f>FecalColiformMF!$AT56</f>
        <v>10</v>
      </c>
      <c r="T56" s="29">
        <f t="shared" si="0"/>
        <v>1</v>
      </c>
      <c r="U56" s="29">
        <f t="shared" si="1"/>
        <v>1</v>
      </c>
      <c r="V56" s="29" t="str">
        <f t="shared" si="2"/>
        <v>1: good position, good data availability</v>
      </c>
      <c r="W56" s="20">
        <f>TotalPhosphorus!$AS56</f>
        <v>141</v>
      </c>
      <c r="X56" s="20">
        <f>TotalPhosphorus!$AT56</f>
        <v>10</v>
      </c>
      <c r="Y56" s="29">
        <f t="shared" si="3"/>
        <v>3</v>
      </c>
      <c r="Z56" s="29">
        <f t="shared" si="4"/>
        <v>3</v>
      </c>
      <c r="AA56" s="29" t="str">
        <f t="shared" si="5"/>
        <v>3: good position, decent data availability</v>
      </c>
      <c r="AB56" s="20">
        <f>'BOD5'!$AS56</f>
        <v>141</v>
      </c>
      <c r="AC56" s="20">
        <f>'BOD5'!$AT56</f>
        <v>10</v>
      </c>
      <c r="AD56" s="29">
        <f t="shared" si="6"/>
        <v>3</v>
      </c>
      <c r="AE56" s="29">
        <f t="shared" si="7"/>
        <v>3</v>
      </c>
      <c r="AF56" s="29" t="str">
        <f t="shared" si="8"/>
        <v>3: good position, decent data availability</v>
      </c>
      <c r="AG56" s="20">
        <f>TSS!$AS56</f>
        <v>141</v>
      </c>
      <c r="AH56" s="20">
        <f>TSS!$AT56</f>
        <v>10</v>
      </c>
      <c r="AI56" s="29">
        <f t="shared" si="9"/>
        <v>3</v>
      </c>
      <c r="AJ56" s="29">
        <f t="shared" si="10"/>
        <v>3</v>
      </c>
      <c r="AK56" s="29" t="str">
        <f t="shared" si="11"/>
        <v>3: good position, decent data availability</v>
      </c>
      <c r="AL56" s="20">
        <f>Nitrate!$AS56</f>
        <v>141</v>
      </c>
      <c r="AM56" s="20">
        <f>Nitrate!$AT56</f>
        <v>10</v>
      </c>
      <c r="AN56" s="29">
        <f t="shared" si="12"/>
        <v>3</v>
      </c>
      <c r="AO56" s="29">
        <f t="shared" si="13"/>
        <v>3</v>
      </c>
      <c r="AP56" s="29" t="str">
        <f t="shared" si="14"/>
        <v>3: good position, decent data availability</v>
      </c>
      <c r="AQ56" s="20">
        <f>Nitrite!$AS56</f>
        <v>141</v>
      </c>
      <c r="AR56" s="20">
        <f>Nitrite!$AT56</f>
        <v>10</v>
      </c>
      <c r="AS56" s="29">
        <f t="shared" si="15"/>
        <v>3</v>
      </c>
      <c r="AT56" s="29">
        <f t="shared" si="16"/>
        <v>3</v>
      </c>
      <c r="AU56" s="29" t="str">
        <f t="shared" si="17"/>
        <v>3: good position, decent data availability</v>
      </c>
      <c r="AV56" s="20">
        <f>TKN!$AS56</f>
        <v>141</v>
      </c>
      <c r="AW56" s="20">
        <f>TKN!$AT56</f>
        <v>10</v>
      </c>
      <c r="AX56" s="29">
        <f t="shared" si="18"/>
        <v>3</v>
      </c>
      <c r="AY56" s="29">
        <f t="shared" si="19"/>
        <v>3</v>
      </c>
      <c r="AZ56" s="29" t="str">
        <f t="shared" si="20"/>
        <v>3: good position, decent data availability</v>
      </c>
      <c r="BA56" s="20">
        <f>AmmoniaNitrogen!$AS56</f>
        <v>141</v>
      </c>
      <c r="BB56" s="20">
        <f>AmmoniaNitrogen!$AT56</f>
        <v>10</v>
      </c>
      <c r="BC56" s="29">
        <f t="shared" si="21"/>
        <v>3</v>
      </c>
      <c r="BD56" s="29">
        <f t="shared" si="22"/>
        <v>3</v>
      </c>
      <c r="BE56" s="29" t="str">
        <f t="shared" si="23"/>
        <v>3: good position, decent data availability</v>
      </c>
      <c r="BF56" s="20">
        <f>Temp!$AS56</f>
        <v>141</v>
      </c>
      <c r="BG56" s="20">
        <f>Temp!$AT56</f>
        <v>10</v>
      </c>
      <c r="BH56" s="29">
        <f t="shared" si="24"/>
        <v>3</v>
      </c>
      <c r="BI56" s="29">
        <f t="shared" si="25"/>
        <v>3</v>
      </c>
      <c r="BJ56" s="29" t="str">
        <f t="shared" si="26"/>
        <v>3: good position, decent data availability</v>
      </c>
      <c r="BK56" s="20">
        <f>DO!$AS56</f>
        <v>141</v>
      </c>
      <c r="BL56" s="20">
        <f>DO!$AT56</f>
        <v>10</v>
      </c>
      <c r="BM56" s="29">
        <f t="shared" si="27"/>
        <v>3</v>
      </c>
      <c r="BN56" s="29">
        <f t="shared" si="28"/>
        <v>3</v>
      </c>
      <c r="BO56" s="29" t="str">
        <f t="shared" si="29"/>
        <v>3: good position, decent data availability</v>
      </c>
      <c r="BP56" s="20">
        <v>1</v>
      </c>
      <c r="BQ56" s="29" t="s">
        <v>209</v>
      </c>
      <c r="BS56" s="23" t="s">
        <v>140</v>
      </c>
    </row>
    <row r="57" spans="1:71" s="40" customFormat="1" ht="75" x14ac:dyDescent="0.25">
      <c r="A57" s="20" t="str">
        <f>FecalColiformMPN!A57</f>
        <v>Jones Island</v>
      </c>
      <c r="B57" s="20" t="str">
        <f>FecalColiformMPN!B57</f>
        <v>OH-01</v>
      </c>
      <c r="C57" s="41" t="s">
        <v>87</v>
      </c>
      <c r="D57" s="41">
        <v>1</v>
      </c>
      <c r="E57" s="41" t="s">
        <v>88</v>
      </c>
      <c r="G57" s="42"/>
      <c r="H57" s="42" t="s">
        <v>87</v>
      </c>
      <c r="I57" s="43">
        <v>0</v>
      </c>
      <c r="J57" s="44" t="s">
        <v>220</v>
      </c>
      <c r="K57" s="45" t="str">
        <f>IF(J57="","",VLOOKUP(J57,Streamgage_PORs!$A$1:$F$37,5,FALSE)&amp;"; "&amp;ROUND(VLOOKUP(J57,Streamgage_PORs!$A$1:$F$37,6,FALSE),0)&amp;" years")</f>
        <v>2014-2017; 3 years</v>
      </c>
      <c r="L57" s="43" t="s">
        <v>112</v>
      </c>
      <c r="M57" s="46" t="s">
        <v>222</v>
      </c>
      <c r="N57" s="43">
        <v>1</v>
      </c>
      <c r="O57" s="43" t="s">
        <v>223</v>
      </c>
      <c r="P57" s="20">
        <f>FecalColiformMPN!$AS57</f>
        <v>866</v>
      </c>
      <c r="Q57" s="20">
        <f>FecalColiformMPN!$AT57</f>
        <v>24</v>
      </c>
      <c r="R57" s="20">
        <f>FecalColiformMF!$AS57</f>
        <v>331</v>
      </c>
      <c r="S57" s="20">
        <f>FecalColiformMF!$AT57</f>
        <v>14</v>
      </c>
      <c r="T57" s="29">
        <f t="shared" ref="T57" si="30">IF(AND(SUM(S57,Q57)&gt;=15,SUM(P57,R57)&gt;=200),1,IF(AND(SUM(S57,Q57)&gt;=10,SUM(P57,R57)&gt;=100),3,5))</f>
        <v>1</v>
      </c>
      <c r="U57" s="29">
        <f t="shared" ref="U57" si="31">IF(AND($N57&lt;=1.5,T57=1),1,IF(AND($N57&lt;=2,T57=1),2,IF(AND($N57&lt;=1.5,T57=3),3,5)))</f>
        <v>1</v>
      </c>
      <c r="V57" s="29" t="str">
        <f t="shared" ref="V57" si="32">IF(U57=1,"1: good position, good data availability",IF(U57=2,"2: decent position, good data availability",IF(U57=3,"3: good position, decent data availability","(The rest)")))</f>
        <v>1: good position, good data availability</v>
      </c>
      <c r="W57" s="20">
        <f>TotalPhosphorus!$AS57</f>
        <v>1205</v>
      </c>
      <c r="X57" s="20">
        <f>TotalPhosphorus!$AT57</f>
        <v>38</v>
      </c>
      <c r="Y57" s="29">
        <f t="shared" ref="Y57" si="33">IF(AND(X57&gt;=15,W57&gt;=200),1,IF(AND(X57&gt;=10,W57&gt;=100),3,5))</f>
        <v>1</v>
      </c>
      <c r="Z57" s="29">
        <f t="shared" ref="Z57" si="34">IF(AND($N57&lt;=1.5,Y57=1),1,IF(AND($N57&lt;=2,Y57=1),2,IF(AND($N57&lt;=1.5,Y57=3),3,5)))</f>
        <v>1</v>
      </c>
      <c r="AA57" s="29" t="str">
        <f t="shared" ref="AA57" si="35">IF(Z57=1,"1: good position, good data availability",IF(Z57=2,"2: decent position, good data availability",IF(Z57=3,"3: good position, decent data availability","(The rest)")))</f>
        <v>1: good position, good data availability</v>
      </c>
      <c r="AB57" s="20">
        <f>'BOD5'!$AS57</f>
        <v>0</v>
      </c>
      <c r="AC57" s="20">
        <f>'BOD5'!$AT57</f>
        <v>0</v>
      </c>
      <c r="AD57" s="29">
        <f t="shared" ref="AD57" si="36">IF(AND(AC57&gt;=15,AB57&gt;=200),1,IF(AND(AC57&gt;=10,AB57&gt;=100),3,5))</f>
        <v>5</v>
      </c>
      <c r="AE57" s="29">
        <f t="shared" ref="AE57" si="37">IF(AND($N57&lt;=1.5,AD57=1),1,IF(AND($N57&lt;=2,AD57=1),2,IF(AND($N57&lt;=1.5,AD57=3),3,5)))</f>
        <v>5</v>
      </c>
      <c r="AF57" s="29" t="str">
        <f t="shared" ref="AF57" si="38">IF(AE57=1,"1: good position, good data availability",IF(AE57=2,"2: decent position, good data availability",IF(AE57=3,"3: good position, decent data availability","(The rest)")))</f>
        <v>(The rest)</v>
      </c>
      <c r="AG57" s="20">
        <f>TSS!$AS57</f>
        <v>1155</v>
      </c>
      <c r="AH57" s="20">
        <f>TSS!$AT57</f>
        <v>37</v>
      </c>
      <c r="AI57" s="29">
        <f t="shared" ref="AI57" si="39">IF(AND(AH57&gt;=15,AG57&gt;=200),1,IF(AND(AH57&gt;=10,AG57&gt;=100),3,5))</f>
        <v>1</v>
      </c>
      <c r="AJ57" s="29">
        <f t="shared" ref="AJ57" si="40">IF(AND($N57&lt;=1.5,AI57=1),1,IF(AND($N57&lt;=2,AI57=1),2,IF(AND($N57&lt;=1.5,AI57=3),3,5)))</f>
        <v>1</v>
      </c>
      <c r="AK57" s="29" t="str">
        <f t="shared" ref="AK57" si="41">IF(AJ57=1,"1: good position, good data availability",IF(AJ57=2,"2: decent position, good data availability",IF(AJ57=3,"3: good position, decent data availability","(The rest)")))</f>
        <v>1: good position, good data availability</v>
      </c>
      <c r="AL57" s="20">
        <f>Nitrate!$AS57</f>
        <v>1155</v>
      </c>
      <c r="AM57" s="20">
        <f>Nitrate!$AT57</f>
        <v>37</v>
      </c>
      <c r="AN57" s="29">
        <f t="shared" ref="AN57" si="42">IF(AND(AM57&gt;=15,AL57&gt;=200),1,IF(AND(AM57&gt;=10,AL57&gt;=100),3,5))</f>
        <v>1</v>
      </c>
      <c r="AO57" s="29">
        <f t="shared" ref="AO57" si="43">IF(AND($N57&lt;=1.5,AN57=1),1,IF(AND($N57&lt;=2,AN57=1),2,IF(AND($N57&lt;=1.5,AN57=3),3,5)))</f>
        <v>1</v>
      </c>
      <c r="AP57" s="29" t="str">
        <f t="shared" ref="AP57" si="44">IF(AO57=1,"1: good position, good data availability",IF(AO57=2,"2: decent position, good data availability",IF(AO57=3,"3: good position, decent data availability","(The rest)")))</f>
        <v>1: good position, good data availability</v>
      </c>
      <c r="AQ57" s="20">
        <f>Nitrite!$AS57</f>
        <v>1155</v>
      </c>
      <c r="AR57" s="20">
        <f>Nitrite!$AT57</f>
        <v>37</v>
      </c>
      <c r="AS57" s="29">
        <f t="shared" ref="AS57" si="45">IF(AND(AR57&gt;=15,AQ57&gt;=200),1,IF(AND(AR57&gt;=10,AQ57&gt;=100),3,5))</f>
        <v>1</v>
      </c>
      <c r="AT57" s="29">
        <f t="shared" ref="AT57" si="46">IF(AND($N57&lt;=1.5,AS57=1),1,IF(AND($N57&lt;=2,AS57=1),2,IF(AND($N57&lt;=1.5,AS57=3),3,5)))</f>
        <v>1</v>
      </c>
      <c r="AU57" s="29" t="str">
        <f t="shared" ref="AU57" si="47">IF(AT57=1,"1: good position, good data availability",IF(AT57=2,"2: decent position, good data availability",IF(AT57=3,"3: good position, decent data availability","(The rest)")))</f>
        <v>1: good position, good data availability</v>
      </c>
      <c r="AV57" s="20">
        <f>TKN!$AS57</f>
        <v>1155</v>
      </c>
      <c r="AW57" s="20">
        <f>TKN!$AT57</f>
        <v>37</v>
      </c>
      <c r="AX57" s="29">
        <f t="shared" ref="AX57" si="48">IF(AND(AW57&gt;=15,AV57&gt;=200),1,IF(AND(AW57&gt;=10,AV57&gt;=100),3,5))</f>
        <v>1</v>
      </c>
      <c r="AY57" s="29">
        <f t="shared" ref="AY57" si="49">IF(AND($N57&lt;=1.5,AX57=1),1,IF(AND($N57&lt;=2,AX57=1),2,IF(AND($N57&lt;=1.5,AX57=3),3,5)))</f>
        <v>1</v>
      </c>
      <c r="AZ57" s="29" t="str">
        <f t="shared" ref="AZ57" si="50">IF(AY57=1,"1: good position, good data availability",IF(AY57=2,"2: decent position, good data availability",IF(AY57=3,"3: good position, decent data availability","(The rest)")))</f>
        <v>1: good position, good data availability</v>
      </c>
      <c r="BA57" s="20">
        <f>AmmoniaNitrogen!$AS57</f>
        <v>1205</v>
      </c>
      <c r="BB57" s="20">
        <f>AmmoniaNitrogen!$AT57</f>
        <v>38</v>
      </c>
      <c r="BC57" s="29">
        <f t="shared" ref="BC57" si="51">IF(AND(BB57&gt;=15,BA57&gt;=200),1,IF(AND(BB57&gt;=10,BA57&gt;=100),3,5))</f>
        <v>1</v>
      </c>
      <c r="BD57" s="29">
        <f t="shared" ref="BD57" si="52">IF(AND($N57&lt;=1.5,BC57=1),1,IF(AND($N57&lt;=2,BC57=1),2,IF(AND($N57&lt;=1.5,BC57=3),3,5)))</f>
        <v>1</v>
      </c>
      <c r="BE57" s="29" t="str">
        <f t="shared" ref="BE57" si="53">IF(BD57=1,"1: good position, good data availability",IF(BD57=2,"2: decent position, good data availability",IF(BD57=3,"3: good position, decent data availability","(The rest)")))</f>
        <v>1: good position, good data availability</v>
      </c>
      <c r="BF57" s="20">
        <f>Temp!$AS57</f>
        <v>1205</v>
      </c>
      <c r="BG57" s="20">
        <f>Temp!$AT57</f>
        <v>38</v>
      </c>
      <c r="BH57" s="29">
        <f t="shared" ref="BH57" si="54">IF(AND(BG57&gt;=15,BF57&gt;=200),1,IF(AND(BG57&gt;=10,BF57&gt;=100),3,5))</f>
        <v>1</v>
      </c>
      <c r="BI57" s="29">
        <f t="shared" ref="BI57" si="55">IF(AND($N57&lt;=1.5,BH57=1),1,IF(AND($N57&lt;=2,BH57=1),2,IF(AND($N57&lt;=1.5,BH57=3),3,5)))</f>
        <v>1</v>
      </c>
      <c r="BJ57" s="29" t="str">
        <f t="shared" ref="BJ57" si="56">IF(BI57=1,"1: good position, good data availability",IF(BI57=2,"2: decent position, good data availability",IF(BI57=3,"3: good position, decent data availability","(The rest)")))</f>
        <v>1: good position, good data availability</v>
      </c>
      <c r="BK57" s="20">
        <f>DO!$AS57</f>
        <v>1205</v>
      </c>
      <c r="BL57" s="20">
        <f>DO!$AT57</f>
        <v>38</v>
      </c>
      <c r="BM57" s="29">
        <f t="shared" ref="BM57" si="57">IF(AND(BL57&gt;=15,BK57&gt;=200),1,IF(AND(BL57&gt;=10,BK57&gt;=100),3,5))</f>
        <v>1</v>
      </c>
      <c r="BN57" s="29">
        <f t="shared" ref="BN57" si="58">IF(AND($N57&lt;=1.5,BM57=1),1,IF(AND($N57&lt;=2,BM57=1),2,IF(AND($N57&lt;=1.5,BM57=3),3,5)))</f>
        <v>1</v>
      </c>
      <c r="BO57" s="29" t="str">
        <f t="shared" ref="BO57" si="59">IF(BN57=1,"1: good position, good data availability",IF(BN57=2,"2: decent position, good data availability",IF(BN57=3,"3: good position, decent data availability","(The rest)")))</f>
        <v>1: good position, good data availability</v>
      </c>
      <c r="BP57" s="20">
        <v>1</v>
      </c>
      <c r="BQ57" s="42" t="s">
        <v>207</v>
      </c>
      <c r="BS57" s="44" t="s">
        <v>220</v>
      </c>
    </row>
  </sheetData>
  <conditionalFormatting sqref="BA2:BA56 AV2:AV56 AQ2:AQ56 AL2:AL56 AG2:AG56 AB2:AB56 W2:W56 R2:R56 P2:P56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B2:BB56 AW2:AW56 AR2:AR56 AM2:AM56 AH2:AH56 AC2:AC56 X2:X56 S2:S56 Q2:Q56">
    <cfRule type="colorScale" priority="130">
      <colorScale>
        <cfvo type="min"/>
        <cfvo type="max"/>
        <color rgb="FFFCFCFF"/>
        <color theme="4" tint="-0.249977111117893"/>
      </colorScale>
    </cfRule>
  </conditionalFormatting>
  <conditionalFormatting sqref="U1:U56 Z1:Z56 AE1:AE56 AJ1:AJ56 AO1:AO56 AT1:AT56 AY1:AY56 BD1:BD56 BI1:BI56 BN1:BN56 BP1:BP56 BP58:BP1048576 BN58:BN1048576 BI58:BI1048576 BD58:BD1048576 AY58:AY1048576 AT58:AT1048576 AO58:AO1048576 AJ58:AJ1048576 AE58:AE1048576 Z58:Z1048576 U58:U1048576">
    <cfRule type="colorScale" priority="12">
      <colorScale>
        <cfvo type="min"/>
        <cfvo type="max"/>
        <color rgb="FFFCFCFF"/>
        <color rgb="FFF8696B"/>
      </colorScale>
    </cfRule>
  </conditionalFormatting>
  <conditionalFormatting sqref="BA57 AV57 AQ57 AL57 AG57 AB57 W57 R57 P5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W57 BB57 AR57 AM57 AH57 AC57 X57 S57 Q57">
    <cfRule type="colorScale" priority="10">
      <colorScale>
        <cfvo type="min"/>
        <cfvo type="max"/>
        <color rgb="FFFCFCFF"/>
        <color theme="4" tint="-0.249977111117893"/>
      </colorScale>
    </cfRule>
  </conditionalFormatting>
  <conditionalFormatting sqref="U57 Z57 AE57 AJ57 AO57 AT57 AY57 BD57 BI57 BN57 BP57">
    <cfRule type="colorScale" priority="9">
      <colorScale>
        <cfvo type="min"/>
        <cfvo type="max"/>
        <color rgb="FFFCFCFF"/>
        <color rgb="FFF8696B"/>
      </colorScale>
    </cfRule>
  </conditionalFormatting>
  <conditionalFormatting sqref="BF2:BF56">
    <cfRule type="colorScale" priority="8">
      <colorScale>
        <cfvo type="min"/>
        <cfvo type="max"/>
        <color rgb="FFFCFCFF"/>
        <color rgb="FF63BE7B"/>
      </colorScale>
    </cfRule>
  </conditionalFormatting>
  <conditionalFormatting sqref="BG2:BG56">
    <cfRule type="colorScale" priority="7">
      <colorScale>
        <cfvo type="min"/>
        <cfvo type="max"/>
        <color rgb="FFFCFCFF"/>
        <color theme="4" tint="-0.249977111117893"/>
      </colorScale>
    </cfRule>
  </conditionalFormatting>
  <conditionalFormatting sqref="BF57">
    <cfRule type="colorScale" priority="6">
      <colorScale>
        <cfvo type="min"/>
        <cfvo type="max"/>
        <color rgb="FFFCFCFF"/>
        <color rgb="FF63BE7B"/>
      </colorScale>
    </cfRule>
  </conditionalFormatting>
  <conditionalFormatting sqref="BG57">
    <cfRule type="colorScale" priority="5">
      <colorScale>
        <cfvo type="min"/>
        <cfvo type="max"/>
        <color rgb="FFFCFCFF"/>
        <color theme="4" tint="-0.249977111117893"/>
      </colorScale>
    </cfRule>
  </conditionalFormatting>
  <conditionalFormatting sqref="BK2:BK56">
    <cfRule type="colorScale" priority="4">
      <colorScale>
        <cfvo type="min"/>
        <cfvo type="max"/>
        <color rgb="FFFCFCFF"/>
        <color rgb="FF63BE7B"/>
      </colorScale>
    </cfRule>
  </conditionalFormatting>
  <conditionalFormatting sqref="BL2:BL56">
    <cfRule type="colorScale" priority="3">
      <colorScale>
        <cfvo type="min"/>
        <cfvo type="max"/>
        <color rgb="FFFCFCFF"/>
        <color theme="4" tint="-0.249977111117893"/>
      </colorScale>
    </cfRule>
  </conditionalFormatting>
  <conditionalFormatting sqref="BK57">
    <cfRule type="colorScale" priority="2">
      <colorScale>
        <cfvo type="min"/>
        <cfvo type="max"/>
        <color rgb="FFFCFCFF"/>
        <color rgb="FF63BE7B"/>
      </colorScale>
    </cfRule>
  </conditionalFormatting>
  <conditionalFormatting sqref="BL57">
    <cfRule type="colorScale" priority="1">
      <colorScale>
        <cfvo type="min"/>
        <cfvo type="max"/>
        <color rgb="FFFCFCFF"/>
        <color theme="4" tint="-0.249977111117893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3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158</v>
      </c>
    </row>
    <row r="2" spans="1:3" x14ac:dyDescent="0.25">
      <c r="A2" t="s">
        <v>168</v>
      </c>
    </row>
    <row r="3" spans="1:3" x14ac:dyDescent="0.25">
      <c r="B3" t="s">
        <v>160</v>
      </c>
    </row>
    <row r="4" spans="1:3" x14ac:dyDescent="0.25">
      <c r="C4" t="s">
        <v>159</v>
      </c>
    </row>
    <row r="5" spans="1:3" x14ac:dyDescent="0.25">
      <c r="B5" t="s">
        <v>161</v>
      </c>
    </row>
    <row r="6" spans="1:3" x14ac:dyDescent="0.25">
      <c r="C6" t="s">
        <v>162</v>
      </c>
    </row>
    <row r="7" spans="1:3" x14ac:dyDescent="0.25">
      <c r="C7" t="s">
        <v>174</v>
      </c>
    </row>
    <row r="8" spans="1:3" x14ac:dyDescent="0.25">
      <c r="B8" t="s">
        <v>164</v>
      </c>
    </row>
    <row r="9" spans="1:3" x14ac:dyDescent="0.25">
      <c r="C9" t="s">
        <v>163</v>
      </c>
    </row>
    <row r="10" spans="1:3" x14ac:dyDescent="0.25">
      <c r="A10" t="s">
        <v>169</v>
      </c>
    </row>
    <row r="11" spans="1:3" x14ac:dyDescent="0.25">
      <c r="B11" t="s">
        <v>166</v>
      </c>
    </row>
    <row r="12" spans="1:3" x14ac:dyDescent="0.25">
      <c r="B12" t="s">
        <v>165</v>
      </c>
    </row>
    <row r="13" spans="1:3" x14ac:dyDescent="0.25">
      <c r="B13" t="s">
        <v>167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I19" sqref="I19"/>
    </sheetView>
  </sheetViews>
  <sheetFormatPr defaultRowHeight="15" x14ac:dyDescent="0.25"/>
  <cols>
    <col min="1" max="1" width="9.140625" style="9"/>
    <col min="2" max="2" width="22.140625" style="9" bestFit="1" customWidth="1"/>
    <col min="3" max="3" width="10.7109375" bestFit="1" customWidth="1"/>
    <col min="4" max="4" width="9.7109375" bestFit="1" customWidth="1"/>
  </cols>
  <sheetData>
    <row r="1" spans="1:6" x14ac:dyDescent="0.25">
      <c r="A1" s="9" t="s">
        <v>97</v>
      </c>
      <c r="B1" s="9" t="s">
        <v>102</v>
      </c>
      <c r="C1" t="s">
        <v>106</v>
      </c>
      <c r="D1" t="s">
        <v>107</v>
      </c>
      <c r="E1" s="11" t="s">
        <v>100</v>
      </c>
      <c r="F1" s="11" t="s">
        <v>108</v>
      </c>
    </row>
    <row r="2" spans="1:6" x14ac:dyDescent="0.25">
      <c r="A2" s="9" t="s">
        <v>98</v>
      </c>
      <c r="B2" s="9" t="s">
        <v>103</v>
      </c>
      <c r="C2" s="10">
        <v>29891</v>
      </c>
      <c r="D2" s="10">
        <v>42760</v>
      </c>
      <c r="E2" s="10" t="str">
        <f t="shared" ref="E2:E3" si="0">YEAR(C2)&amp;"-"&amp;YEAR(D2)</f>
        <v>1981-2017</v>
      </c>
      <c r="F2">
        <f t="shared" ref="F2:F3" si="1">(D2-C2)/365</f>
        <v>35.257534246575339</v>
      </c>
    </row>
    <row r="3" spans="1:6" x14ac:dyDescent="0.25">
      <c r="A3" s="9" t="s">
        <v>99</v>
      </c>
      <c r="B3" s="9" t="s">
        <v>104</v>
      </c>
      <c r="C3" s="10">
        <v>5234</v>
      </c>
      <c r="D3" s="10">
        <v>42760</v>
      </c>
      <c r="E3" s="10" t="str">
        <f t="shared" si="0"/>
        <v>1914-2017</v>
      </c>
      <c r="F3">
        <f t="shared" si="1"/>
        <v>102.81095890410958</v>
      </c>
    </row>
    <row r="4" spans="1:6" x14ac:dyDescent="0.25">
      <c r="A4" s="9" t="s">
        <v>101</v>
      </c>
      <c r="B4" s="9" t="s">
        <v>105</v>
      </c>
      <c r="C4" s="10">
        <v>29035</v>
      </c>
      <c r="D4" s="10">
        <v>30965</v>
      </c>
      <c r="E4" s="10" t="str">
        <f>YEAR(C4)&amp;"-"&amp;YEAR(D4)</f>
        <v>1979-1984</v>
      </c>
      <c r="F4">
        <f>(D4-C4)/365</f>
        <v>5.2876712328767121</v>
      </c>
    </row>
    <row r="5" spans="1:6" x14ac:dyDescent="0.25">
      <c r="A5" s="9" t="s">
        <v>113</v>
      </c>
      <c r="B5" s="9" t="s">
        <v>119</v>
      </c>
      <c r="C5" s="10">
        <v>27334</v>
      </c>
      <c r="D5" s="10">
        <v>42760</v>
      </c>
      <c r="E5" s="10" t="str">
        <f t="shared" ref="E5:E26" si="2">YEAR(C5)&amp;"-"&amp;YEAR(D5)</f>
        <v>1974-2017</v>
      </c>
      <c r="F5">
        <f t="shared" ref="F5:F26" si="3">(D5-C5)/365</f>
        <v>42.263013698630139</v>
      </c>
    </row>
    <row r="6" spans="1:6" x14ac:dyDescent="0.25">
      <c r="A6" s="9" t="s">
        <v>114</v>
      </c>
      <c r="B6" s="9" t="s">
        <v>120</v>
      </c>
      <c r="C6" s="10">
        <v>27334</v>
      </c>
      <c r="D6" s="10">
        <v>29129</v>
      </c>
      <c r="E6" s="10" t="str">
        <f t="shared" si="2"/>
        <v>1974-1979</v>
      </c>
      <c r="F6">
        <f t="shared" si="3"/>
        <v>4.9178082191780819</v>
      </c>
    </row>
    <row r="7" spans="1:6" x14ac:dyDescent="0.25">
      <c r="A7" s="9" t="s">
        <v>115</v>
      </c>
      <c r="B7" s="9" t="s">
        <v>121</v>
      </c>
      <c r="C7" s="10">
        <v>22555</v>
      </c>
      <c r="D7" s="10">
        <v>42760</v>
      </c>
      <c r="E7" s="10" t="str">
        <f t="shared" si="2"/>
        <v>1961-2017</v>
      </c>
      <c r="F7">
        <f t="shared" si="3"/>
        <v>55.356164383561641</v>
      </c>
    </row>
    <row r="8" spans="1:6" x14ac:dyDescent="0.25">
      <c r="A8" s="9" t="s">
        <v>117</v>
      </c>
      <c r="B8" s="9" t="s">
        <v>118</v>
      </c>
      <c r="C8" s="10">
        <v>29921</v>
      </c>
      <c r="D8" s="10">
        <v>30955</v>
      </c>
      <c r="E8" s="10" t="str">
        <f t="shared" si="2"/>
        <v>1981-1984</v>
      </c>
      <c r="F8">
        <f t="shared" si="3"/>
        <v>2.8328767123287673</v>
      </c>
    </row>
    <row r="9" spans="1:6" x14ac:dyDescent="0.25">
      <c r="A9" s="9" t="s">
        <v>116</v>
      </c>
      <c r="B9" s="9" t="s">
        <v>122</v>
      </c>
      <c r="C9" s="10">
        <v>39722</v>
      </c>
      <c r="D9" s="10">
        <v>42760</v>
      </c>
      <c r="E9" s="10" t="str">
        <f t="shared" si="2"/>
        <v>2008-2017</v>
      </c>
      <c r="F9">
        <f t="shared" si="3"/>
        <v>8.3232876712328761</v>
      </c>
    </row>
    <row r="10" spans="1:6" x14ac:dyDescent="0.25">
      <c r="A10" s="9" t="s">
        <v>125</v>
      </c>
      <c r="B10" s="9" t="s">
        <v>126</v>
      </c>
      <c r="C10" s="10">
        <v>35381</v>
      </c>
      <c r="D10" s="10">
        <v>35564</v>
      </c>
      <c r="E10" s="10" t="str">
        <f t="shared" ref="E10:E14" si="4">YEAR(C10)&amp;"-"&amp;YEAR(D10)</f>
        <v>1996-1997</v>
      </c>
      <c r="F10">
        <f t="shared" ref="F10:F14" si="5">(D10-C10)/365</f>
        <v>0.50136986301369868</v>
      </c>
    </row>
    <row r="11" spans="1:6" x14ac:dyDescent="0.25">
      <c r="A11" s="9" t="s">
        <v>123</v>
      </c>
      <c r="B11" s="9" t="s">
        <v>124</v>
      </c>
      <c r="C11" s="10">
        <v>30225</v>
      </c>
      <c r="D11" s="10">
        <v>42760</v>
      </c>
      <c r="E11" s="10" t="str">
        <f t="shared" si="4"/>
        <v>1982-2017</v>
      </c>
      <c r="F11">
        <f t="shared" si="5"/>
        <v>34.342465753424655</v>
      </c>
    </row>
    <row r="12" spans="1:6" x14ac:dyDescent="0.25">
      <c r="A12" s="7" t="s">
        <v>128</v>
      </c>
      <c r="B12" s="9" t="s">
        <v>129</v>
      </c>
      <c r="C12" s="10">
        <v>27364</v>
      </c>
      <c r="D12" s="10">
        <v>42760</v>
      </c>
      <c r="E12" s="10" t="str">
        <f t="shared" si="4"/>
        <v>1974-2017</v>
      </c>
      <c r="F12">
        <f t="shared" si="5"/>
        <v>42.180821917808217</v>
      </c>
    </row>
    <row r="13" spans="1:6" x14ac:dyDescent="0.25">
      <c r="A13" s="9" t="s">
        <v>130</v>
      </c>
      <c r="B13" s="9" t="s">
        <v>131</v>
      </c>
      <c r="C13" s="10">
        <v>27334</v>
      </c>
      <c r="D13" s="10">
        <v>42766</v>
      </c>
      <c r="E13" s="10" t="str">
        <f t="shared" si="4"/>
        <v>1974-2017</v>
      </c>
      <c r="F13">
        <f t="shared" si="5"/>
        <v>42.279452054794518</v>
      </c>
    </row>
    <row r="14" spans="1:6" x14ac:dyDescent="0.25">
      <c r="A14" s="9" t="s">
        <v>132</v>
      </c>
      <c r="B14" s="9" t="s">
        <v>133</v>
      </c>
      <c r="C14" s="10">
        <v>37773</v>
      </c>
      <c r="D14" s="10">
        <v>42766</v>
      </c>
      <c r="E14" s="10" t="str">
        <f t="shared" si="4"/>
        <v>2003-2017</v>
      </c>
      <c r="F14">
        <f t="shared" si="5"/>
        <v>13.67945205479452</v>
      </c>
    </row>
    <row r="15" spans="1:6" x14ac:dyDescent="0.25">
      <c r="A15" s="9" t="s">
        <v>134</v>
      </c>
      <c r="B15" s="9" t="s">
        <v>135</v>
      </c>
      <c r="C15" s="10">
        <v>23285</v>
      </c>
      <c r="D15" s="10">
        <v>42766</v>
      </c>
      <c r="E15" s="10" t="str">
        <f t="shared" ref="E15:E17" si="6">YEAR(C15)&amp;"-"&amp;YEAR(D15)</f>
        <v>1963-2017</v>
      </c>
      <c r="F15">
        <f t="shared" ref="F15:F17" si="7">(D15-C15)/365</f>
        <v>53.372602739726027</v>
      </c>
    </row>
    <row r="16" spans="1:6" x14ac:dyDescent="0.25">
      <c r="A16" s="9" t="s">
        <v>136</v>
      </c>
      <c r="B16" s="9" t="s">
        <v>138</v>
      </c>
      <c r="C16" s="10">
        <v>38078</v>
      </c>
      <c r="D16" s="10">
        <v>42762</v>
      </c>
      <c r="E16" s="10" t="str">
        <f t="shared" si="6"/>
        <v>2004-2017</v>
      </c>
      <c r="F16">
        <f t="shared" si="7"/>
        <v>12.832876712328767</v>
      </c>
    </row>
    <row r="17" spans="1:6" x14ac:dyDescent="0.25">
      <c r="A17" s="9" t="s">
        <v>137</v>
      </c>
      <c r="B17" s="9" t="s">
        <v>139</v>
      </c>
      <c r="C17" s="10">
        <v>23285</v>
      </c>
      <c r="D17" s="10">
        <v>42766</v>
      </c>
      <c r="E17" s="10" t="str">
        <f t="shared" si="6"/>
        <v>1963-2017</v>
      </c>
      <c r="F17">
        <f t="shared" si="7"/>
        <v>53.372602739726027</v>
      </c>
    </row>
    <row r="18" spans="1:6" x14ac:dyDescent="0.25">
      <c r="A18" s="9" t="s">
        <v>142</v>
      </c>
      <c r="B18" s="9" t="s">
        <v>144</v>
      </c>
      <c r="C18" s="10">
        <v>27353</v>
      </c>
      <c r="D18" s="10">
        <v>42766</v>
      </c>
      <c r="E18" s="10" t="str">
        <f t="shared" si="2"/>
        <v>1974-2017</v>
      </c>
      <c r="F18">
        <f t="shared" si="3"/>
        <v>42.227397260273975</v>
      </c>
    </row>
    <row r="19" spans="1:6" x14ac:dyDescent="0.25">
      <c r="A19" s="9" t="s">
        <v>140</v>
      </c>
      <c r="B19" s="9" t="s">
        <v>145</v>
      </c>
      <c r="C19" s="10">
        <v>27334</v>
      </c>
      <c r="D19" s="10">
        <v>42766</v>
      </c>
      <c r="E19" s="10" t="str">
        <f t="shared" si="2"/>
        <v>1974-2017</v>
      </c>
      <c r="F19">
        <f t="shared" si="3"/>
        <v>42.279452054794518</v>
      </c>
    </row>
    <row r="20" spans="1:6" x14ac:dyDescent="0.25">
      <c r="A20" s="9" t="s">
        <v>220</v>
      </c>
      <c r="B20" s="9" t="s">
        <v>221</v>
      </c>
      <c r="C20" s="10">
        <v>41821</v>
      </c>
      <c r="D20" s="10">
        <v>42780</v>
      </c>
      <c r="E20" s="10" t="str">
        <f t="shared" si="2"/>
        <v>2014-2017</v>
      </c>
      <c r="F20">
        <f t="shared" si="3"/>
        <v>2.6273972602739728</v>
      </c>
    </row>
    <row r="21" spans="1:6" x14ac:dyDescent="0.25">
      <c r="E21" s="10" t="str">
        <f t="shared" si="2"/>
        <v>1900-1900</v>
      </c>
      <c r="F21">
        <f t="shared" si="3"/>
        <v>0</v>
      </c>
    </row>
    <row r="22" spans="1:6" x14ac:dyDescent="0.25">
      <c r="E22" s="10" t="str">
        <f t="shared" si="2"/>
        <v>1900-1900</v>
      </c>
      <c r="F22">
        <f t="shared" si="3"/>
        <v>0</v>
      </c>
    </row>
    <row r="23" spans="1:6" x14ac:dyDescent="0.25">
      <c r="E23" s="10" t="str">
        <f t="shared" si="2"/>
        <v>1900-1900</v>
      </c>
      <c r="F23">
        <f t="shared" si="3"/>
        <v>0</v>
      </c>
    </row>
    <row r="24" spans="1:6" x14ac:dyDescent="0.25">
      <c r="E24" s="10" t="str">
        <f t="shared" si="2"/>
        <v>1900-1900</v>
      </c>
      <c r="F24">
        <f t="shared" si="3"/>
        <v>0</v>
      </c>
    </row>
    <row r="25" spans="1:6" x14ac:dyDescent="0.25">
      <c r="E25" s="10" t="str">
        <f t="shared" si="2"/>
        <v>1900-1900</v>
      </c>
      <c r="F25">
        <f t="shared" si="3"/>
        <v>0</v>
      </c>
    </row>
    <row r="26" spans="1:6" x14ac:dyDescent="0.25">
      <c r="E26" s="10" t="str">
        <f t="shared" si="2"/>
        <v>1900-1900</v>
      </c>
      <c r="F26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zoomScale="70" zoomScaleNormal="70" workbookViewId="0">
      <pane ySplit="1" topLeftCell="A2" activePane="bottomLeft" state="frozen"/>
      <selection activeCell="C2" sqref="C2"/>
      <selection pane="bottomLeft" sqref="A1:XFD1048576"/>
    </sheetView>
  </sheetViews>
  <sheetFormatPr defaultRowHeight="15" x14ac:dyDescent="0.25"/>
  <cols>
    <col min="1" max="1" width="21.42578125" style="3" customWidth="1"/>
    <col min="2" max="2" width="21.42578125" bestFit="1" customWidth="1"/>
    <col min="3" max="44" width="3.7109375" bestFit="1" customWidth="1"/>
    <col min="45" max="46" width="11.28515625" customWidth="1"/>
  </cols>
  <sheetData>
    <row r="1" spans="1:46" ht="30.75" customHeight="1" x14ac:dyDescent="0.25">
      <c r="A1" s="3" t="s">
        <v>64</v>
      </c>
      <c r="B1" t="s">
        <v>65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4" t="s">
        <v>66</v>
      </c>
      <c r="AT1" s="4" t="s">
        <v>67</v>
      </c>
    </row>
    <row r="2" spans="1:46" ht="15.75" x14ac:dyDescent="0.25">
      <c r="A2" s="6" t="s">
        <v>0</v>
      </c>
      <c r="B2" t="s">
        <v>1</v>
      </c>
      <c r="AE2">
        <v>19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f>SUM(C2:AR2)</f>
        <v>331</v>
      </c>
      <c r="AT2">
        <f>COUNTIF(C2:AR2,"&gt;0")</f>
        <v>14</v>
      </c>
    </row>
    <row r="3" spans="1:46" ht="15.75" x14ac:dyDescent="0.25">
      <c r="A3" s="6" t="s">
        <v>0</v>
      </c>
      <c r="B3" t="s">
        <v>2</v>
      </c>
      <c r="AE3">
        <v>19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f t="shared" ref="AS3:AS56" si="0">SUM(C3:AR3)</f>
        <v>331</v>
      </c>
      <c r="AT3">
        <f t="shared" ref="AT3:AT56" si="1">COUNTIF(C3:AR3,"&gt;0")</f>
        <v>14</v>
      </c>
    </row>
    <row r="4" spans="1:46" ht="15.75" x14ac:dyDescent="0.25">
      <c r="A4" s="6" t="s">
        <v>0</v>
      </c>
      <c r="B4" t="s">
        <v>3</v>
      </c>
      <c r="AE4">
        <v>19</v>
      </c>
      <c r="AF4">
        <v>24</v>
      </c>
      <c r="AG4">
        <v>24</v>
      </c>
      <c r="AH4">
        <v>24</v>
      </c>
      <c r="AI4">
        <v>24</v>
      </c>
      <c r="AJ4">
        <v>24</v>
      </c>
      <c r="AK4">
        <v>24</v>
      </c>
      <c r="AL4">
        <v>24</v>
      </c>
      <c r="AM4">
        <v>24</v>
      </c>
      <c r="AN4">
        <v>24</v>
      </c>
      <c r="AO4">
        <v>24</v>
      </c>
      <c r="AP4">
        <v>24</v>
      </c>
      <c r="AQ4">
        <v>24</v>
      </c>
      <c r="AR4">
        <v>24</v>
      </c>
      <c r="AS4">
        <f t="shared" si="0"/>
        <v>331</v>
      </c>
      <c r="AT4">
        <f t="shared" si="1"/>
        <v>14</v>
      </c>
    </row>
    <row r="5" spans="1:46" ht="15.75" x14ac:dyDescent="0.25">
      <c r="A5" s="6" t="s">
        <v>0</v>
      </c>
      <c r="B5" t="s">
        <v>4</v>
      </c>
      <c r="AE5">
        <v>19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f t="shared" si="0"/>
        <v>331</v>
      </c>
      <c r="AT5">
        <f t="shared" si="1"/>
        <v>14</v>
      </c>
    </row>
    <row r="6" spans="1:46" ht="15.75" x14ac:dyDescent="0.25">
      <c r="A6" s="6" t="s">
        <v>0</v>
      </c>
      <c r="B6" t="s">
        <v>5</v>
      </c>
      <c r="AE6">
        <v>19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f t="shared" si="0"/>
        <v>331</v>
      </c>
      <c r="AT6">
        <f t="shared" si="1"/>
        <v>14</v>
      </c>
    </row>
    <row r="7" spans="1:46" ht="15.75" x14ac:dyDescent="0.25">
      <c r="A7" s="6" t="s">
        <v>0</v>
      </c>
      <c r="B7" t="s">
        <v>6</v>
      </c>
      <c r="AE7">
        <v>19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f t="shared" si="0"/>
        <v>331</v>
      </c>
      <c r="AT7">
        <f t="shared" si="1"/>
        <v>14</v>
      </c>
    </row>
    <row r="8" spans="1:46" ht="15.75" x14ac:dyDescent="0.25">
      <c r="A8" s="6" t="s">
        <v>0</v>
      </c>
      <c r="B8" t="s">
        <v>7</v>
      </c>
      <c r="AE8">
        <v>19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f t="shared" si="0"/>
        <v>331</v>
      </c>
      <c r="AT8">
        <f t="shared" si="1"/>
        <v>14</v>
      </c>
    </row>
    <row r="9" spans="1:46" ht="15.75" x14ac:dyDescent="0.25">
      <c r="A9" s="6" t="s">
        <v>0</v>
      </c>
      <c r="B9" t="s">
        <v>8</v>
      </c>
      <c r="AE9">
        <v>19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f t="shared" si="0"/>
        <v>331</v>
      </c>
      <c r="AT9">
        <f t="shared" si="1"/>
        <v>14</v>
      </c>
    </row>
    <row r="10" spans="1:46" ht="15.75" x14ac:dyDescent="0.25">
      <c r="A10" s="6" t="s">
        <v>0</v>
      </c>
      <c r="B10" t="s">
        <v>9</v>
      </c>
      <c r="AE10">
        <v>19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f t="shared" si="0"/>
        <v>331</v>
      </c>
      <c r="AT10">
        <f t="shared" si="1"/>
        <v>14</v>
      </c>
    </row>
    <row r="11" spans="1:46" ht="15.75" x14ac:dyDescent="0.25">
      <c r="A11" s="6" t="s">
        <v>10</v>
      </c>
      <c r="B11" t="s">
        <v>11</v>
      </c>
      <c r="AE11">
        <v>19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f t="shared" si="0"/>
        <v>331</v>
      </c>
      <c r="AT11">
        <f t="shared" si="1"/>
        <v>14</v>
      </c>
    </row>
    <row r="12" spans="1:46" ht="15.75" x14ac:dyDescent="0.25">
      <c r="A12" s="6" t="s">
        <v>10</v>
      </c>
      <c r="B12" t="s">
        <v>12</v>
      </c>
      <c r="AE12">
        <v>19</v>
      </c>
      <c r="AF12">
        <v>24</v>
      </c>
      <c r="AG12">
        <v>24</v>
      </c>
      <c r="AH12">
        <v>24</v>
      </c>
      <c r="AI12">
        <v>24</v>
      </c>
      <c r="AJ12">
        <v>24</v>
      </c>
      <c r="AK12">
        <v>24</v>
      </c>
      <c r="AL12">
        <v>24</v>
      </c>
      <c r="AM12">
        <v>24</v>
      </c>
      <c r="AN12">
        <v>24</v>
      </c>
      <c r="AO12">
        <v>24</v>
      </c>
      <c r="AP12">
        <v>24</v>
      </c>
      <c r="AQ12">
        <v>24</v>
      </c>
      <c r="AR12">
        <v>24</v>
      </c>
      <c r="AS12">
        <f t="shared" si="0"/>
        <v>331</v>
      </c>
      <c r="AT12">
        <f t="shared" si="1"/>
        <v>14</v>
      </c>
    </row>
    <row r="13" spans="1:46" ht="15.75" x14ac:dyDescent="0.25">
      <c r="A13" s="6" t="s">
        <v>10</v>
      </c>
      <c r="B13" t="s">
        <v>13</v>
      </c>
      <c r="AE13">
        <v>19</v>
      </c>
      <c r="AF13">
        <v>24</v>
      </c>
      <c r="AG13">
        <v>24</v>
      </c>
      <c r="AH13">
        <v>24</v>
      </c>
      <c r="AI13">
        <v>24</v>
      </c>
      <c r="AJ13">
        <v>24</v>
      </c>
      <c r="AK13">
        <v>24</v>
      </c>
      <c r="AL13">
        <v>24</v>
      </c>
      <c r="AM13">
        <v>24</v>
      </c>
      <c r="AN13">
        <v>24</v>
      </c>
      <c r="AO13">
        <v>24</v>
      </c>
      <c r="AP13">
        <v>24</v>
      </c>
      <c r="AQ13">
        <v>24</v>
      </c>
      <c r="AR13">
        <v>24</v>
      </c>
      <c r="AS13">
        <f t="shared" si="0"/>
        <v>331</v>
      </c>
      <c r="AT13">
        <f t="shared" si="1"/>
        <v>14</v>
      </c>
    </row>
    <row r="14" spans="1:46" ht="15.75" x14ac:dyDescent="0.25">
      <c r="A14" s="6" t="s">
        <v>10</v>
      </c>
      <c r="B14" t="s">
        <v>14</v>
      </c>
      <c r="AE14">
        <v>19</v>
      </c>
      <c r="AF14">
        <v>24</v>
      </c>
      <c r="AG14">
        <v>24</v>
      </c>
      <c r="AH14">
        <v>24</v>
      </c>
      <c r="AI14">
        <v>24</v>
      </c>
      <c r="AJ14">
        <v>24</v>
      </c>
      <c r="AK14">
        <v>24</v>
      </c>
      <c r="AL14">
        <v>24</v>
      </c>
      <c r="AM14">
        <v>24</v>
      </c>
      <c r="AN14">
        <v>24</v>
      </c>
      <c r="AO14">
        <v>24</v>
      </c>
      <c r="AP14">
        <v>24</v>
      </c>
      <c r="AQ14">
        <v>24</v>
      </c>
      <c r="AR14">
        <v>24</v>
      </c>
      <c r="AS14">
        <f t="shared" si="0"/>
        <v>331</v>
      </c>
      <c r="AT14">
        <f t="shared" si="1"/>
        <v>14</v>
      </c>
    </row>
    <row r="15" spans="1:46" ht="15.75" x14ac:dyDescent="0.25">
      <c r="A15" s="6" t="s">
        <v>10</v>
      </c>
      <c r="B15" t="s">
        <v>15</v>
      </c>
      <c r="AS15">
        <f t="shared" si="0"/>
        <v>0</v>
      </c>
      <c r="AT15">
        <f t="shared" si="1"/>
        <v>0</v>
      </c>
    </row>
    <row r="16" spans="1:46" ht="15.75" x14ac:dyDescent="0.25">
      <c r="A16" s="6" t="s">
        <v>10</v>
      </c>
      <c r="B16" t="s">
        <v>16</v>
      </c>
      <c r="AE16">
        <v>19</v>
      </c>
      <c r="AF16">
        <v>24</v>
      </c>
      <c r="AG16">
        <v>24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f t="shared" si="0"/>
        <v>331</v>
      </c>
      <c r="AT16">
        <f t="shared" si="1"/>
        <v>14</v>
      </c>
    </row>
    <row r="17" spans="1:46" ht="15.75" x14ac:dyDescent="0.25">
      <c r="A17" s="6" t="s">
        <v>10</v>
      </c>
      <c r="B17" t="s">
        <v>17</v>
      </c>
      <c r="AE17">
        <v>19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f t="shared" si="0"/>
        <v>331</v>
      </c>
      <c r="AT17">
        <f t="shared" si="1"/>
        <v>14</v>
      </c>
    </row>
    <row r="18" spans="1:46" ht="15.75" x14ac:dyDescent="0.25">
      <c r="A18" s="6" t="s">
        <v>10</v>
      </c>
      <c r="B18" t="s">
        <v>18</v>
      </c>
      <c r="AE18">
        <v>19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f t="shared" si="0"/>
        <v>331</v>
      </c>
      <c r="AT18">
        <f t="shared" si="1"/>
        <v>14</v>
      </c>
    </row>
    <row r="19" spans="1:46" ht="15.75" x14ac:dyDescent="0.25">
      <c r="A19" s="6" t="s">
        <v>10</v>
      </c>
      <c r="B19" t="s">
        <v>19</v>
      </c>
      <c r="AE19">
        <v>19</v>
      </c>
      <c r="AF19">
        <v>24</v>
      </c>
      <c r="AG19">
        <v>24</v>
      </c>
      <c r="AH19">
        <v>24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f t="shared" si="0"/>
        <v>331</v>
      </c>
      <c r="AT19">
        <f t="shared" si="1"/>
        <v>14</v>
      </c>
    </row>
    <row r="20" spans="1:46" ht="15.75" x14ac:dyDescent="0.25">
      <c r="A20" s="6" t="s">
        <v>20</v>
      </c>
      <c r="B20" t="s">
        <v>21</v>
      </c>
      <c r="AE20">
        <v>19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f t="shared" si="0"/>
        <v>331</v>
      </c>
      <c r="AT20">
        <f t="shared" si="1"/>
        <v>14</v>
      </c>
    </row>
    <row r="21" spans="1:46" ht="15.75" x14ac:dyDescent="0.25">
      <c r="A21" s="6" t="s">
        <v>20</v>
      </c>
      <c r="B21" t="s">
        <v>22</v>
      </c>
      <c r="AE21">
        <v>19</v>
      </c>
      <c r="AF21">
        <v>24</v>
      </c>
      <c r="AG21">
        <v>24</v>
      </c>
      <c r="AH21">
        <v>24</v>
      </c>
      <c r="AI21">
        <v>24</v>
      </c>
      <c r="AJ21">
        <v>24</v>
      </c>
      <c r="AK21">
        <v>24</v>
      </c>
      <c r="AL21">
        <v>24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24</v>
      </c>
      <c r="AS21">
        <f t="shared" si="0"/>
        <v>331</v>
      </c>
      <c r="AT21">
        <f t="shared" si="1"/>
        <v>14</v>
      </c>
    </row>
    <row r="22" spans="1:46" ht="15.75" x14ac:dyDescent="0.25">
      <c r="A22" s="6" t="s">
        <v>20</v>
      </c>
      <c r="B22" t="s">
        <v>23</v>
      </c>
      <c r="AE22">
        <v>19</v>
      </c>
      <c r="AF22">
        <v>24</v>
      </c>
      <c r="AG22">
        <v>24</v>
      </c>
      <c r="AH22">
        <v>24</v>
      </c>
      <c r="AI22">
        <v>24</v>
      </c>
      <c r="AJ22">
        <v>24</v>
      </c>
      <c r="AK22">
        <v>24</v>
      </c>
      <c r="AL22">
        <v>24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f t="shared" si="0"/>
        <v>331</v>
      </c>
      <c r="AT22">
        <f t="shared" si="1"/>
        <v>14</v>
      </c>
    </row>
    <row r="23" spans="1:46" ht="15.75" x14ac:dyDescent="0.25">
      <c r="A23" s="6" t="s">
        <v>20</v>
      </c>
      <c r="B23" t="s">
        <v>24</v>
      </c>
      <c r="AE23">
        <v>19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f t="shared" si="0"/>
        <v>331</v>
      </c>
      <c r="AT23">
        <f t="shared" si="1"/>
        <v>14</v>
      </c>
    </row>
    <row r="24" spans="1:46" ht="15.75" x14ac:dyDescent="0.25">
      <c r="A24" s="6" t="s">
        <v>20</v>
      </c>
      <c r="B24" t="s">
        <v>25</v>
      </c>
      <c r="AE24">
        <v>19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f t="shared" si="0"/>
        <v>331</v>
      </c>
      <c r="AT24">
        <f t="shared" si="1"/>
        <v>14</v>
      </c>
    </row>
    <row r="25" spans="1:46" ht="15.75" x14ac:dyDescent="0.25">
      <c r="A25" s="6" t="s">
        <v>26</v>
      </c>
      <c r="B25" t="s">
        <v>27</v>
      </c>
      <c r="AE25">
        <v>8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12</v>
      </c>
      <c r="AQ25">
        <v>12</v>
      </c>
      <c r="AR25">
        <v>12</v>
      </c>
      <c r="AS25">
        <f t="shared" si="0"/>
        <v>164</v>
      </c>
      <c r="AT25">
        <f t="shared" si="1"/>
        <v>14</v>
      </c>
    </row>
    <row r="26" spans="1:46" ht="15.75" x14ac:dyDescent="0.25">
      <c r="A26" s="6" t="s">
        <v>26</v>
      </c>
      <c r="B26" t="s">
        <v>28</v>
      </c>
      <c r="AE26">
        <v>8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f t="shared" si="0"/>
        <v>164</v>
      </c>
      <c r="AT26">
        <f t="shared" si="1"/>
        <v>14</v>
      </c>
    </row>
    <row r="27" spans="1:46" ht="15.75" x14ac:dyDescent="0.25">
      <c r="A27" s="6" t="s">
        <v>26</v>
      </c>
      <c r="B27" t="s">
        <v>29</v>
      </c>
      <c r="AE27">
        <v>8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12</v>
      </c>
      <c r="AM27">
        <v>12</v>
      </c>
      <c r="AN27">
        <v>12</v>
      </c>
      <c r="AO27">
        <v>12</v>
      </c>
      <c r="AP27">
        <v>12</v>
      </c>
      <c r="AQ27">
        <v>12</v>
      </c>
      <c r="AR27">
        <v>12</v>
      </c>
      <c r="AS27">
        <f t="shared" si="0"/>
        <v>164</v>
      </c>
      <c r="AT27">
        <f t="shared" si="1"/>
        <v>14</v>
      </c>
    </row>
    <row r="28" spans="1:46" ht="15.75" x14ac:dyDescent="0.25">
      <c r="A28" s="6" t="s">
        <v>26</v>
      </c>
      <c r="B28" t="s">
        <v>30</v>
      </c>
      <c r="AE28">
        <v>8</v>
      </c>
      <c r="AF28">
        <v>12</v>
      </c>
      <c r="AG28">
        <v>12</v>
      </c>
      <c r="AH28">
        <v>12</v>
      </c>
      <c r="AI28">
        <v>12</v>
      </c>
      <c r="AJ28">
        <v>12</v>
      </c>
      <c r="AK28">
        <v>12</v>
      </c>
      <c r="AL28">
        <v>12</v>
      </c>
      <c r="AM28">
        <v>11</v>
      </c>
      <c r="AS28">
        <f t="shared" si="0"/>
        <v>103</v>
      </c>
      <c r="AT28">
        <f t="shared" si="1"/>
        <v>9</v>
      </c>
    </row>
    <row r="29" spans="1:46" ht="15.75" x14ac:dyDescent="0.25">
      <c r="A29" s="6" t="s">
        <v>26</v>
      </c>
      <c r="B29" t="s">
        <v>31</v>
      </c>
      <c r="AE29">
        <v>8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11</v>
      </c>
      <c r="AS29">
        <f t="shared" si="0"/>
        <v>103</v>
      </c>
      <c r="AT29">
        <f t="shared" si="1"/>
        <v>9</v>
      </c>
    </row>
    <row r="30" spans="1:46" ht="15.75" x14ac:dyDescent="0.25">
      <c r="A30" s="6" t="s">
        <v>32</v>
      </c>
      <c r="B30" t="s">
        <v>33</v>
      </c>
      <c r="AE30">
        <v>8</v>
      </c>
      <c r="AF30">
        <v>12</v>
      </c>
      <c r="AG30">
        <v>12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12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f t="shared" si="0"/>
        <v>164</v>
      </c>
      <c r="AT30">
        <f t="shared" si="1"/>
        <v>14</v>
      </c>
    </row>
    <row r="31" spans="1:46" ht="15.75" x14ac:dyDescent="0.25">
      <c r="A31" s="6" t="s">
        <v>32</v>
      </c>
      <c r="B31" t="s">
        <v>34</v>
      </c>
      <c r="AE31">
        <v>8</v>
      </c>
      <c r="AF31">
        <v>12</v>
      </c>
      <c r="AG31">
        <v>12</v>
      </c>
      <c r="AH31">
        <v>12</v>
      </c>
      <c r="AI31">
        <v>12</v>
      </c>
      <c r="AJ31">
        <v>12</v>
      </c>
      <c r="AK31">
        <v>12</v>
      </c>
      <c r="AL31">
        <v>12</v>
      </c>
      <c r="AM31">
        <v>11</v>
      </c>
      <c r="AS31">
        <f t="shared" si="0"/>
        <v>103</v>
      </c>
      <c r="AT31">
        <f t="shared" si="1"/>
        <v>9</v>
      </c>
    </row>
    <row r="32" spans="1:46" ht="15.75" x14ac:dyDescent="0.25">
      <c r="A32" s="6" t="s">
        <v>32</v>
      </c>
      <c r="B32" t="s">
        <v>35</v>
      </c>
      <c r="AE32">
        <v>8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f t="shared" si="0"/>
        <v>164</v>
      </c>
      <c r="AT32">
        <f t="shared" si="1"/>
        <v>14</v>
      </c>
    </row>
    <row r="33" spans="1:46" ht="15.75" x14ac:dyDescent="0.25">
      <c r="A33" s="6" t="s">
        <v>32</v>
      </c>
      <c r="B33" t="s">
        <v>36</v>
      </c>
      <c r="AE33">
        <v>8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f t="shared" si="0"/>
        <v>164</v>
      </c>
      <c r="AT33">
        <f t="shared" si="1"/>
        <v>14</v>
      </c>
    </row>
    <row r="34" spans="1:46" ht="15.75" x14ac:dyDescent="0.25">
      <c r="A34" s="6" t="s">
        <v>32</v>
      </c>
      <c r="B34" t="s">
        <v>37</v>
      </c>
      <c r="AE34">
        <v>8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12</v>
      </c>
      <c r="AQ34">
        <v>12</v>
      </c>
      <c r="AR34">
        <v>12</v>
      </c>
      <c r="AS34">
        <f t="shared" si="0"/>
        <v>164</v>
      </c>
      <c r="AT34">
        <f t="shared" si="1"/>
        <v>14</v>
      </c>
    </row>
    <row r="35" spans="1:46" ht="15.75" x14ac:dyDescent="0.25">
      <c r="A35" s="6" t="s">
        <v>32</v>
      </c>
      <c r="B35" t="s">
        <v>38</v>
      </c>
      <c r="AE35">
        <v>8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f t="shared" si="0"/>
        <v>164</v>
      </c>
      <c r="AT35">
        <f t="shared" si="1"/>
        <v>14</v>
      </c>
    </row>
    <row r="36" spans="1:46" ht="15.75" x14ac:dyDescent="0.25">
      <c r="A36" s="6" t="s">
        <v>32</v>
      </c>
      <c r="B36" t="s">
        <v>39</v>
      </c>
      <c r="AE36">
        <v>8</v>
      </c>
      <c r="AF36">
        <v>12</v>
      </c>
      <c r="AG36">
        <v>12</v>
      </c>
      <c r="AH36">
        <v>12</v>
      </c>
      <c r="AI36">
        <v>12</v>
      </c>
      <c r="AJ36">
        <v>12</v>
      </c>
      <c r="AK36">
        <v>12</v>
      </c>
      <c r="AL36">
        <v>12</v>
      </c>
      <c r="AM36">
        <v>12</v>
      </c>
      <c r="AN36">
        <v>12</v>
      </c>
      <c r="AO36">
        <v>12</v>
      </c>
      <c r="AP36">
        <v>12</v>
      </c>
      <c r="AQ36">
        <v>12</v>
      </c>
      <c r="AR36">
        <v>12</v>
      </c>
      <c r="AS36">
        <f t="shared" si="0"/>
        <v>164</v>
      </c>
      <c r="AT36">
        <f t="shared" si="1"/>
        <v>14</v>
      </c>
    </row>
    <row r="37" spans="1:46" ht="15.75" x14ac:dyDescent="0.25">
      <c r="A37" s="6" t="s">
        <v>40</v>
      </c>
      <c r="B37" t="s">
        <v>41</v>
      </c>
      <c r="AE37">
        <v>19</v>
      </c>
      <c r="AF37">
        <v>24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f t="shared" si="0"/>
        <v>187</v>
      </c>
      <c r="AT37">
        <f t="shared" si="1"/>
        <v>14</v>
      </c>
    </row>
    <row r="38" spans="1:46" ht="15.75" x14ac:dyDescent="0.25">
      <c r="A38" s="6" t="s">
        <v>40</v>
      </c>
      <c r="B38" t="s">
        <v>42</v>
      </c>
      <c r="AE38">
        <v>19</v>
      </c>
      <c r="AF38">
        <v>24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11</v>
      </c>
      <c r="AS38">
        <f t="shared" si="0"/>
        <v>174</v>
      </c>
      <c r="AT38">
        <f t="shared" si="1"/>
        <v>13</v>
      </c>
    </row>
    <row r="39" spans="1:46" ht="15.75" x14ac:dyDescent="0.25">
      <c r="A39" s="6" t="s">
        <v>40</v>
      </c>
      <c r="B39" t="s">
        <v>43</v>
      </c>
      <c r="AE39">
        <v>19</v>
      </c>
      <c r="AF39">
        <v>24</v>
      </c>
      <c r="AG39">
        <v>12</v>
      </c>
      <c r="AH39">
        <v>12</v>
      </c>
      <c r="AI39">
        <v>12</v>
      </c>
      <c r="AJ39">
        <v>12</v>
      </c>
      <c r="AK39">
        <v>12</v>
      </c>
      <c r="AL39">
        <v>12</v>
      </c>
      <c r="AM39">
        <v>11</v>
      </c>
      <c r="AS39">
        <f t="shared" si="0"/>
        <v>126</v>
      </c>
      <c r="AT39">
        <f t="shared" si="1"/>
        <v>9</v>
      </c>
    </row>
    <row r="40" spans="1:46" ht="15.75" x14ac:dyDescent="0.25">
      <c r="A40" s="6" t="s">
        <v>40</v>
      </c>
      <c r="B40" t="s">
        <v>44</v>
      </c>
      <c r="AE40">
        <v>19</v>
      </c>
      <c r="AF40">
        <v>24</v>
      </c>
      <c r="AG40">
        <v>12</v>
      </c>
      <c r="AH40">
        <v>12</v>
      </c>
      <c r="AI40">
        <v>12</v>
      </c>
      <c r="AJ40">
        <v>12</v>
      </c>
      <c r="AK40">
        <v>12</v>
      </c>
      <c r="AL40">
        <v>12</v>
      </c>
      <c r="AM40">
        <v>11</v>
      </c>
      <c r="AR40">
        <v>6</v>
      </c>
      <c r="AS40">
        <f t="shared" si="0"/>
        <v>132</v>
      </c>
      <c r="AT40">
        <f t="shared" si="1"/>
        <v>10</v>
      </c>
    </row>
    <row r="41" spans="1:46" ht="15.75" x14ac:dyDescent="0.25">
      <c r="A41" s="6" t="s">
        <v>40</v>
      </c>
      <c r="B41" t="s">
        <v>45</v>
      </c>
      <c r="AE41">
        <v>19</v>
      </c>
      <c r="AF41">
        <v>24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f t="shared" si="0"/>
        <v>187</v>
      </c>
      <c r="AT41">
        <f t="shared" si="1"/>
        <v>14</v>
      </c>
    </row>
    <row r="42" spans="1:46" ht="15.75" x14ac:dyDescent="0.25">
      <c r="A42" s="6" t="s">
        <v>46</v>
      </c>
      <c r="B42" t="s">
        <v>47</v>
      </c>
      <c r="AE42">
        <v>19</v>
      </c>
      <c r="AF42">
        <v>24</v>
      </c>
      <c r="AG42">
        <v>24</v>
      </c>
      <c r="AH42">
        <v>24</v>
      </c>
      <c r="AI42">
        <v>24</v>
      </c>
      <c r="AJ42">
        <v>12</v>
      </c>
      <c r="AK42">
        <v>12</v>
      </c>
      <c r="AL42">
        <v>12</v>
      </c>
      <c r="AM42">
        <v>12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f t="shared" si="0"/>
        <v>223</v>
      </c>
      <c r="AT42">
        <f t="shared" si="1"/>
        <v>14</v>
      </c>
    </row>
    <row r="43" spans="1:46" ht="15.75" x14ac:dyDescent="0.25">
      <c r="A43" s="6" t="s">
        <v>46</v>
      </c>
      <c r="B43" t="s">
        <v>48</v>
      </c>
      <c r="AE43">
        <v>19</v>
      </c>
      <c r="AF43">
        <v>24</v>
      </c>
      <c r="AG43">
        <v>24</v>
      </c>
      <c r="AH43">
        <v>24</v>
      </c>
      <c r="AI43">
        <v>24</v>
      </c>
      <c r="AJ43">
        <v>12</v>
      </c>
      <c r="AK43">
        <v>12</v>
      </c>
      <c r="AL43">
        <v>12</v>
      </c>
      <c r="AM43">
        <v>12</v>
      </c>
      <c r="AN43">
        <v>12</v>
      </c>
      <c r="AO43">
        <v>12</v>
      </c>
      <c r="AP43">
        <v>12</v>
      </c>
      <c r="AQ43">
        <v>12</v>
      </c>
      <c r="AR43">
        <v>12</v>
      </c>
      <c r="AS43">
        <f t="shared" si="0"/>
        <v>223</v>
      </c>
      <c r="AT43">
        <f t="shared" si="1"/>
        <v>14</v>
      </c>
    </row>
    <row r="44" spans="1:46" ht="15.75" x14ac:dyDescent="0.25">
      <c r="A44" s="6" t="s">
        <v>46</v>
      </c>
      <c r="B44" t="s">
        <v>49</v>
      </c>
      <c r="AE44">
        <v>19</v>
      </c>
      <c r="AF44">
        <v>24</v>
      </c>
      <c r="AG44">
        <v>24</v>
      </c>
      <c r="AH44">
        <v>24</v>
      </c>
      <c r="AI44">
        <v>24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  <c r="AQ44">
        <v>12</v>
      </c>
      <c r="AR44">
        <v>12</v>
      </c>
      <c r="AS44">
        <f t="shared" si="0"/>
        <v>223</v>
      </c>
      <c r="AT44">
        <f t="shared" si="1"/>
        <v>14</v>
      </c>
    </row>
    <row r="45" spans="1:46" ht="15.75" x14ac:dyDescent="0.25">
      <c r="A45" s="6" t="s">
        <v>46</v>
      </c>
      <c r="B45" t="s">
        <v>50</v>
      </c>
      <c r="AE45">
        <v>19</v>
      </c>
      <c r="AF45">
        <v>24</v>
      </c>
      <c r="AG45">
        <v>24</v>
      </c>
      <c r="AH45">
        <v>24</v>
      </c>
      <c r="AI45">
        <v>24</v>
      </c>
      <c r="AJ45">
        <v>12</v>
      </c>
      <c r="AK45">
        <v>12</v>
      </c>
      <c r="AL45">
        <v>12</v>
      </c>
      <c r="AM45">
        <v>12</v>
      </c>
      <c r="AN45">
        <v>12</v>
      </c>
      <c r="AO45">
        <v>12</v>
      </c>
      <c r="AP45">
        <v>12</v>
      </c>
      <c r="AQ45">
        <v>12</v>
      </c>
      <c r="AR45">
        <v>12</v>
      </c>
      <c r="AS45">
        <f t="shared" si="0"/>
        <v>223</v>
      </c>
      <c r="AT45">
        <f t="shared" si="1"/>
        <v>14</v>
      </c>
    </row>
    <row r="46" spans="1:46" ht="15.75" x14ac:dyDescent="0.25">
      <c r="A46" s="6" t="s">
        <v>46</v>
      </c>
      <c r="B46" t="s">
        <v>51</v>
      </c>
      <c r="AE46">
        <v>19</v>
      </c>
      <c r="AF46">
        <v>24</v>
      </c>
      <c r="AG46">
        <v>24</v>
      </c>
      <c r="AH46">
        <v>24</v>
      </c>
      <c r="AI46">
        <v>24</v>
      </c>
      <c r="AJ46">
        <v>12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12</v>
      </c>
      <c r="AR46">
        <v>12</v>
      </c>
      <c r="AS46">
        <f t="shared" si="0"/>
        <v>223</v>
      </c>
      <c r="AT46">
        <f t="shared" si="1"/>
        <v>14</v>
      </c>
    </row>
    <row r="47" spans="1:46" ht="15.75" x14ac:dyDescent="0.25">
      <c r="A47" s="6" t="s">
        <v>46</v>
      </c>
      <c r="B47" t="s">
        <v>52</v>
      </c>
      <c r="AE47">
        <v>19</v>
      </c>
      <c r="AF47">
        <v>24</v>
      </c>
      <c r="AG47">
        <v>24</v>
      </c>
      <c r="AH47">
        <v>24</v>
      </c>
      <c r="AI47">
        <v>24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f t="shared" si="0"/>
        <v>223</v>
      </c>
      <c r="AT47">
        <f t="shared" si="1"/>
        <v>14</v>
      </c>
    </row>
    <row r="48" spans="1:46" ht="15.75" x14ac:dyDescent="0.25">
      <c r="A48" s="6" t="s">
        <v>46</v>
      </c>
      <c r="B48" t="s">
        <v>53</v>
      </c>
      <c r="AE48">
        <v>19</v>
      </c>
      <c r="AF48">
        <v>24</v>
      </c>
      <c r="AG48">
        <v>24</v>
      </c>
      <c r="AH48">
        <v>24</v>
      </c>
      <c r="AI48">
        <v>24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f t="shared" si="0"/>
        <v>223</v>
      </c>
      <c r="AT48">
        <f t="shared" si="1"/>
        <v>14</v>
      </c>
    </row>
    <row r="49" spans="1:46" ht="15.75" x14ac:dyDescent="0.25">
      <c r="A49" s="6" t="s">
        <v>54</v>
      </c>
      <c r="B49" t="s">
        <v>55</v>
      </c>
      <c r="AE49">
        <v>12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f t="shared" si="0"/>
        <v>207</v>
      </c>
      <c r="AT49">
        <f t="shared" si="1"/>
        <v>14</v>
      </c>
    </row>
    <row r="50" spans="1:46" ht="15.75" x14ac:dyDescent="0.25">
      <c r="A50" s="6" t="s">
        <v>54</v>
      </c>
      <c r="B50" t="s">
        <v>56</v>
      </c>
      <c r="AE50">
        <v>12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f t="shared" si="0"/>
        <v>207</v>
      </c>
      <c r="AT50">
        <f t="shared" si="1"/>
        <v>14</v>
      </c>
    </row>
    <row r="51" spans="1:46" ht="15.75" x14ac:dyDescent="0.25">
      <c r="A51" s="6" t="s">
        <v>54</v>
      </c>
      <c r="B51" t="s">
        <v>57</v>
      </c>
      <c r="AE51">
        <v>12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f t="shared" si="0"/>
        <v>207</v>
      </c>
      <c r="AT51">
        <f t="shared" si="1"/>
        <v>14</v>
      </c>
    </row>
    <row r="52" spans="1:46" ht="15.75" x14ac:dyDescent="0.25">
      <c r="A52" s="6" t="s">
        <v>54</v>
      </c>
      <c r="B52" t="s">
        <v>58</v>
      </c>
      <c r="AE52">
        <v>12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f t="shared" si="0"/>
        <v>207</v>
      </c>
      <c r="AT52">
        <f t="shared" si="1"/>
        <v>14</v>
      </c>
    </row>
    <row r="53" spans="1:46" ht="15.75" x14ac:dyDescent="0.25">
      <c r="A53" s="6" t="s">
        <v>54</v>
      </c>
      <c r="B53" t="s">
        <v>59</v>
      </c>
      <c r="AE53">
        <v>12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f t="shared" si="0"/>
        <v>207</v>
      </c>
      <c r="AT53">
        <f t="shared" si="1"/>
        <v>14</v>
      </c>
    </row>
    <row r="54" spans="1:46" ht="15.75" x14ac:dyDescent="0.25">
      <c r="A54" s="6" t="s">
        <v>54</v>
      </c>
      <c r="B54" t="s">
        <v>60</v>
      </c>
      <c r="AE54">
        <v>12</v>
      </c>
      <c r="AF54">
        <v>15</v>
      </c>
      <c r="AG54">
        <v>15</v>
      </c>
      <c r="AH54">
        <v>15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f t="shared" si="0"/>
        <v>207</v>
      </c>
      <c r="AT54">
        <f t="shared" si="1"/>
        <v>14</v>
      </c>
    </row>
    <row r="55" spans="1:46" ht="15.75" x14ac:dyDescent="0.25">
      <c r="A55" s="6" t="s">
        <v>61</v>
      </c>
      <c r="B55" t="s">
        <v>62</v>
      </c>
      <c r="AI55">
        <v>5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f t="shared" si="0"/>
        <v>140</v>
      </c>
      <c r="AT55">
        <f t="shared" si="1"/>
        <v>10</v>
      </c>
    </row>
    <row r="56" spans="1:46" ht="15.75" x14ac:dyDescent="0.25">
      <c r="A56" s="6" t="s">
        <v>61</v>
      </c>
      <c r="B56" t="s">
        <v>63</v>
      </c>
      <c r="AI56">
        <v>5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f t="shared" si="0"/>
        <v>140</v>
      </c>
      <c r="AT56">
        <f t="shared" si="1"/>
        <v>10</v>
      </c>
    </row>
    <row r="57" spans="1:46" ht="15.75" x14ac:dyDescent="0.25">
      <c r="A57" s="5" t="s">
        <v>219</v>
      </c>
      <c r="B57" t="s">
        <v>214</v>
      </c>
      <c r="AE57">
        <v>19</v>
      </c>
      <c r="AF57">
        <v>24</v>
      </c>
      <c r="AG57">
        <v>24</v>
      </c>
      <c r="AH57">
        <v>24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24</v>
      </c>
      <c r="AO57">
        <v>24</v>
      </c>
      <c r="AP57">
        <v>24</v>
      </c>
      <c r="AQ57">
        <v>24</v>
      </c>
      <c r="AR57">
        <v>24</v>
      </c>
      <c r="AS57">
        <f>SUM(C57:AR57)</f>
        <v>331</v>
      </c>
      <c r="AT57">
        <f>COUNTIF(C57:AR57,"&gt;0")</f>
        <v>14</v>
      </c>
    </row>
  </sheetData>
  <conditionalFormatting sqref="C2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zoomScale="70" zoomScaleNormal="70" workbookViewId="0">
      <pane ySplit="1" topLeftCell="A2" activePane="bottomLeft" state="frozen"/>
      <selection activeCell="C2" sqref="C2"/>
      <selection pane="bottomLeft" sqref="A1:XFD1048576"/>
    </sheetView>
  </sheetViews>
  <sheetFormatPr defaultRowHeight="15" x14ac:dyDescent="0.25"/>
  <cols>
    <col min="1" max="1" width="21.42578125" style="3" customWidth="1"/>
    <col min="2" max="2" width="21.42578125" bestFit="1" customWidth="1"/>
    <col min="3" max="44" width="3.7109375" bestFit="1" customWidth="1"/>
    <col min="45" max="46" width="11.28515625" customWidth="1"/>
  </cols>
  <sheetData>
    <row r="1" spans="1:46" ht="30.75" customHeight="1" x14ac:dyDescent="0.25">
      <c r="A1" s="3" t="s">
        <v>64</v>
      </c>
      <c r="B1" t="s">
        <v>65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4" t="s">
        <v>66</v>
      </c>
      <c r="AT1" s="4" t="s">
        <v>67</v>
      </c>
    </row>
    <row r="2" spans="1:46" ht="15.75" x14ac:dyDescent="0.25">
      <c r="A2" s="6" t="s">
        <v>0</v>
      </c>
      <c r="B2" t="s">
        <v>1</v>
      </c>
      <c r="I2">
        <v>40</v>
      </c>
      <c r="J2">
        <v>52</v>
      </c>
      <c r="K2">
        <v>52</v>
      </c>
      <c r="L2">
        <v>52</v>
      </c>
      <c r="M2">
        <v>52</v>
      </c>
      <c r="N2">
        <v>52</v>
      </c>
      <c r="O2">
        <v>24</v>
      </c>
      <c r="P2">
        <v>24</v>
      </c>
      <c r="Q2">
        <v>24</v>
      </c>
      <c r="R2">
        <v>24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f>SUM(C2:AR2)</f>
        <v>1020</v>
      </c>
      <c r="AT2">
        <f>COUNTIF(C2:AR2,"&gt;0")</f>
        <v>36</v>
      </c>
    </row>
    <row r="3" spans="1:46" ht="15.75" x14ac:dyDescent="0.25">
      <c r="A3" s="6" t="s">
        <v>0</v>
      </c>
      <c r="B3" t="s">
        <v>2</v>
      </c>
      <c r="C3">
        <v>9</v>
      </c>
      <c r="I3">
        <v>40</v>
      </c>
      <c r="J3">
        <v>52</v>
      </c>
      <c r="K3">
        <v>52</v>
      </c>
      <c r="L3">
        <v>52</v>
      </c>
      <c r="M3">
        <v>52</v>
      </c>
      <c r="N3">
        <v>52</v>
      </c>
      <c r="O3">
        <v>24</v>
      </c>
      <c r="P3">
        <v>24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f t="shared" ref="AS3:AS56" si="0">SUM(C3:AR3)</f>
        <v>1029</v>
      </c>
      <c r="AT3">
        <f t="shared" ref="AT3:AT56" si="1">COUNTIF(C3:AR3,"&gt;0")</f>
        <v>37</v>
      </c>
    </row>
    <row r="4" spans="1:46" ht="15.75" x14ac:dyDescent="0.25">
      <c r="A4" s="6" t="s">
        <v>0</v>
      </c>
      <c r="B4" t="s">
        <v>3</v>
      </c>
      <c r="C4">
        <v>9</v>
      </c>
      <c r="I4">
        <v>40</v>
      </c>
      <c r="J4">
        <v>52</v>
      </c>
      <c r="K4">
        <v>52</v>
      </c>
      <c r="L4">
        <v>52</v>
      </c>
      <c r="M4">
        <v>52</v>
      </c>
      <c r="N4">
        <v>52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24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24</v>
      </c>
      <c r="AE4">
        <v>24</v>
      </c>
      <c r="AF4">
        <v>24</v>
      </c>
      <c r="AG4">
        <v>24</v>
      </c>
      <c r="AH4">
        <v>24</v>
      </c>
      <c r="AI4">
        <v>24</v>
      </c>
      <c r="AJ4">
        <v>24</v>
      </c>
      <c r="AK4">
        <v>24</v>
      </c>
      <c r="AL4">
        <v>24</v>
      </c>
      <c r="AM4">
        <v>24</v>
      </c>
      <c r="AN4">
        <v>24</v>
      </c>
      <c r="AO4">
        <v>24</v>
      </c>
      <c r="AP4">
        <v>24</v>
      </c>
      <c r="AQ4">
        <v>24</v>
      </c>
      <c r="AR4">
        <v>24</v>
      </c>
      <c r="AS4">
        <f t="shared" si="0"/>
        <v>1029</v>
      </c>
      <c r="AT4">
        <f t="shared" si="1"/>
        <v>37</v>
      </c>
    </row>
    <row r="5" spans="1:46" ht="15.75" x14ac:dyDescent="0.25">
      <c r="A5" s="6" t="s">
        <v>0</v>
      </c>
      <c r="B5" t="s">
        <v>4</v>
      </c>
      <c r="C5">
        <v>5</v>
      </c>
      <c r="I5">
        <v>40</v>
      </c>
      <c r="J5">
        <v>52</v>
      </c>
      <c r="K5">
        <v>52</v>
      </c>
      <c r="L5">
        <v>52</v>
      </c>
      <c r="M5">
        <v>52</v>
      </c>
      <c r="N5">
        <v>52</v>
      </c>
      <c r="O5">
        <v>24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f t="shared" si="0"/>
        <v>1025</v>
      </c>
      <c r="AT5">
        <f t="shared" si="1"/>
        <v>37</v>
      </c>
    </row>
    <row r="6" spans="1:46" ht="15.75" x14ac:dyDescent="0.25">
      <c r="A6" s="6" t="s">
        <v>0</v>
      </c>
      <c r="B6" t="s">
        <v>5</v>
      </c>
      <c r="C6">
        <v>4</v>
      </c>
      <c r="G6">
        <v>35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  <c r="N6">
        <v>52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f t="shared" si="0"/>
        <v>1123</v>
      </c>
      <c r="AT6">
        <f t="shared" si="1"/>
        <v>39</v>
      </c>
    </row>
    <row r="7" spans="1:46" ht="15.75" x14ac:dyDescent="0.25">
      <c r="A7" s="6" t="s">
        <v>0</v>
      </c>
      <c r="B7" t="s">
        <v>6</v>
      </c>
      <c r="H7">
        <v>41</v>
      </c>
      <c r="I7">
        <v>52</v>
      </c>
      <c r="J7">
        <v>52</v>
      </c>
      <c r="K7">
        <v>52</v>
      </c>
      <c r="L7">
        <v>52</v>
      </c>
      <c r="M7">
        <v>52</v>
      </c>
      <c r="N7">
        <v>52</v>
      </c>
      <c r="O7">
        <v>24</v>
      </c>
      <c r="P7">
        <v>24</v>
      </c>
      <c r="Q7">
        <v>24</v>
      </c>
      <c r="R7">
        <v>24</v>
      </c>
      <c r="S7">
        <v>24</v>
      </c>
      <c r="T7">
        <v>24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24</v>
      </c>
      <c r="AE7">
        <v>24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f t="shared" si="0"/>
        <v>1073</v>
      </c>
      <c r="AT7">
        <f t="shared" si="1"/>
        <v>37</v>
      </c>
    </row>
    <row r="8" spans="1:46" ht="15.75" x14ac:dyDescent="0.25">
      <c r="A8" s="6" t="s">
        <v>0</v>
      </c>
      <c r="B8" t="s">
        <v>7</v>
      </c>
      <c r="H8">
        <v>41</v>
      </c>
      <c r="I8">
        <v>52</v>
      </c>
      <c r="J8">
        <v>52</v>
      </c>
      <c r="K8">
        <v>52</v>
      </c>
      <c r="L8">
        <v>52</v>
      </c>
      <c r="M8">
        <v>52</v>
      </c>
      <c r="N8">
        <v>52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f t="shared" si="0"/>
        <v>1073</v>
      </c>
      <c r="AT8">
        <f t="shared" si="1"/>
        <v>37</v>
      </c>
    </row>
    <row r="9" spans="1:46" ht="15.75" x14ac:dyDescent="0.25">
      <c r="A9" s="6" t="s">
        <v>0</v>
      </c>
      <c r="B9" t="s">
        <v>8</v>
      </c>
      <c r="I9">
        <v>42</v>
      </c>
      <c r="J9">
        <v>52</v>
      </c>
      <c r="K9">
        <v>52</v>
      </c>
      <c r="L9">
        <v>52</v>
      </c>
      <c r="M9">
        <v>52</v>
      </c>
      <c r="N9">
        <v>52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f t="shared" si="0"/>
        <v>1022</v>
      </c>
      <c r="AT9">
        <f t="shared" si="1"/>
        <v>36</v>
      </c>
    </row>
    <row r="10" spans="1:46" ht="15.75" x14ac:dyDescent="0.25">
      <c r="A10" s="6" t="s">
        <v>0</v>
      </c>
      <c r="B10" t="s">
        <v>9</v>
      </c>
      <c r="C10">
        <v>9</v>
      </c>
      <c r="J10">
        <v>34</v>
      </c>
      <c r="K10">
        <v>52</v>
      </c>
      <c r="L10">
        <v>52</v>
      </c>
      <c r="M10">
        <v>52</v>
      </c>
      <c r="N10">
        <v>52</v>
      </c>
      <c r="O10">
        <v>24</v>
      </c>
      <c r="P10">
        <v>24</v>
      </c>
      <c r="Q10">
        <v>24</v>
      </c>
      <c r="R10">
        <v>24</v>
      </c>
      <c r="S10">
        <v>24</v>
      </c>
      <c r="T10">
        <v>24</v>
      </c>
      <c r="U10">
        <v>24</v>
      </c>
      <c r="V10">
        <v>24</v>
      </c>
      <c r="W10">
        <v>24</v>
      </c>
      <c r="X10">
        <v>24</v>
      </c>
      <c r="Y10">
        <v>24</v>
      </c>
      <c r="Z10">
        <v>24</v>
      </c>
      <c r="AA10">
        <v>24</v>
      </c>
      <c r="AB10">
        <v>24</v>
      </c>
      <c r="AC10">
        <v>24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f t="shared" si="0"/>
        <v>971</v>
      </c>
      <c r="AT10">
        <f t="shared" si="1"/>
        <v>36</v>
      </c>
    </row>
    <row r="11" spans="1:46" ht="15.75" x14ac:dyDescent="0.25">
      <c r="A11" s="6" t="s">
        <v>10</v>
      </c>
      <c r="B11" t="s">
        <v>11</v>
      </c>
      <c r="J11">
        <v>34</v>
      </c>
      <c r="K11">
        <v>52</v>
      </c>
      <c r="L11">
        <v>52</v>
      </c>
      <c r="M11">
        <v>52</v>
      </c>
      <c r="N11">
        <v>52</v>
      </c>
      <c r="O11">
        <v>24</v>
      </c>
      <c r="P11">
        <v>24</v>
      </c>
      <c r="Q11">
        <v>24</v>
      </c>
      <c r="R11">
        <v>24</v>
      </c>
      <c r="S11">
        <v>24</v>
      </c>
      <c r="T1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f t="shared" si="0"/>
        <v>962</v>
      </c>
      <c r="AT11">
        <f t="shared" si="1"/>
        <v>35</v>
      </c>
    </row>
    <row r="12" spans="1:46" ht="15.75" x14ac:dyDescent="0.25">
      <c r="A12" s="6" t="s">
        <v>10</v>
      </c>
      <c r="B12" t="s">
        <v>12</v>
      </c>
      <c r="M12">
        <v>42</v>
      </c>
      <c r="N12">
        <v>52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J12">
        <v>24</v>
      </c>
      <c r="AK12">
        <v>24</v>
      </c>
      <c r="AL12">
        <v>24</v>
      </c>
      <c r="AM12">
        <v>24</v>
      </c>
      <c r="AN12">
        <v>24</v>
      </c>
      <c r="AO12">
        <v>24</v>
      </c>
      <c r="AP12">
        <v>24</v>
      </c>
      <c r="AQ12">
        <v>24</v>
      </c>
      <c r="AR12">
        <v>24</v>
      </c>
      <c r="AS12">
        <f t="shared" si="0"/>
        <v>814</v>
      </c>
      <c r="AT12">
        <f t="shared" si="1"/>
        <v>32</v>
      </c>
    </row>
    <row r="13" spans="1:46" ht="15.75" x14ac:dyDescent="0.25">
      <c r="A13" s="6" t="s">
        <v>10</v>
      </c>
      <c r="B13" t="s">
        <v>13</v>
      </c>
      <c r="M13">
        <v>42</v>
      </c>
      <c r="N13">
        <v>52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J13">
        <v>24</v>
      </c>
      <c r="AK13">
        <v>24</v>
      </c>
      <c r="AL13">
        <v>24</v>
      </c>
      <c r="AM13">
        <v>24</v>
      </c>
      <c r="AN13">
        <v>24</v>
      </c>
      <c r="AO13">
        <v>24</v>
      </c>
      <c r="AP13">
        <v>24</v>
      </c>
      <c r="AQ13">
        <v>24</v>
      </c>
      <c r="AR13">
        <v>24</v>
      </c>
      <c r="AS13">
        <f t="shared" si="0"/>
        <v>814</v>
      </c>
      <c r="AT13">
        <f t="shared" si="1"/>
        <v>32</v>
      </c>
    </row>
    <row r="14" spans="1:46" ht="15.75" x14ac:dyDescent="0.25">
      <c r="A14" s="6" t="s">
        <v>10</v>
      </c>
      <c r="B14" t="s">
        <v>14</v>
      </c>
      <c r="C14">
        <v>8</v>
      </c>
      <c r="I14">
        <v>31</v>
      </c>
      <c r="J14">
        <v>52</v>
      </c>
      <c r="K14">
        <v>52</v>
      </c>
      <c r="L14">
        <v>52</v>
      </c>
      <c r="M14">
        <v>52</v>
      </c>
      <c r="N14">
        <v>52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24</v>
      </c>
      <c r="AE14">
        <v>24</v>
      </c>
      <c r="AF14">
        <v>24</v>
      </c>
      <c r="AG14">
        <v>24</v>
      </c>
      <c r="AH14">
        <v>24</v>
      </c>
      <c r="AI14">
        <v>24</v>
      </c>
      <c r="AJ14">
        <v>24</v>
      </c>
      <c r="AK14">
        <v>24</v>
      </c>
      <c r="AL14">
        <v>24</v>
      </c>
      <c r="AM14">
        <v>24</v>
      </c>
      <c r="AN14">
        <v>24</v>
      </c>
      <c r="AO14">
        <v>24</v>
      </c>
      <c r="AP14">
        <v>24</v>
      </c>
      <c r="AQ14">
        <v>24</v>
      </c>
      <c r="AR14">
        <v>24</v>
      </c>
      <c r="AS14">
        <f t="shared" si="0"/>
        <v>1019</v>
      </c>
      <c r="AT14">
        <f t="shared" si="1"/>
        <v>37</v>
      </c>
    </row>
    <row r="15" spans="1:46" ht="15.75" x14ac:dyDescent="0.25">
      <c r="A15" s="6" t="s">
        <v>10</v>
      </c>
      <c r="B15" t="s">
        <v>15</v>
      </c>
      <c r="G15">
        <v>5</v>
      </c>
      <c r="H15">
        <v>41</v>
      </c>
      <c r="I15">
        <v>52</v>
      </c>
      <c r="J15">
        <v>52</v>
      </c>
      <c r="K15">
        <v>52</v>
      </c>
      <c r="L15">
        <v>52</v>
      </c>
      <c r="M15">
        <v>52</v>
      </c>
      <c r="N15">
        <v>52</v>
      </c>
      <c r="O15">
        <v>24</v>
      </c>
      <c r="P15">
        <v>15</v>
      </c>
      <c r="AS15">
        <f t="shared" si="0"/>
        <v>397</v>
      </c>
      <c r="AT15">
        <f t="shared" si="1"/>
        <v>10</v>
      </c>
    </row>
    <row r="16" spans="1:46" ht="15.75" x14ac:dyDescent="0.25">
      <c r="A16" s="6" t="s">
        <v>10</v>
      </c>
      <c r="B16" t="s">
        <v>16</v>
      </c>
      <c r="L16">
        <v>28</v>
      </c>
      <c r="M16">
        <v>52</v>
      </c>
      <c r="N16">
        <v>52</v>
      </c>
      <c r="O16">
        <v>24</v>
      </c>
      <c r="P16">
        <v>24</v>
      </c>
      <c r="Q16">
        <v>24</v>
      </c>
      <c r="R16">
        <v>24</v>
      </c>
      <c r="S16">
        <v>24</v>
      </c>
      <c r="T16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f t="shared" si="0"/>
        <v>852</v>
      </c>
      <c r="AT16">
        <f t="shared" si="1"/>
        <v>33</v>
      </c>
    </row>
    <row r="17" spans="1:46" ht="15.75" x14ac:dyDescent="0.25">
      <c r="A17" s="6" t="s">
        <v>10</v>
      </c>
      <c r="B17" t="s">
        <v>17</v>
      </c>
      <c r="C17">
        <v>8</v>
      </c>
      <c r="H17">
        <v>41</v>
      </c>
      <c r="I17">
        <v>52</v>
      </c>
      <c r="J17">
        <v>52</v>
      </c>
      <c r="K17">
        <v>52</v>
      </c>
      <c r="L17">
        <v>52</v>
      </c>
      <c r="M17">
        <v>52</v>
      </c>
      <c r="N17">
        <v>52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f t="shared" si="0"/>
        <v>1081</v>
      </c>
      <c r="AT17">
        <f t="shared" si="1"/>
        <v>38</v>
      </c>
    </row>
    <row r="18" spans="1:46" ht="15.75" x14ac:dyDescent="0.25">
      <c r="A18" s="6" t="s">
        <v>10</v>
      </c>
      <c r="B18" t="s">
        <v>18</v>
      </c>
      <c r="H18">
        <v>41</v>
      </c>
      <c r="I18">
        <v>52</v>
      </c>
      <c r="J18">
        <v>52</v>
      </c>
      <c r="K18">
        <v>52</v>
      </c>
      <c r="L18">
        <v>52</v>
      </c>
      <c r="M18">
        <v>52</v>
      </c>
      <c r="N18">
        <v>52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f t="shared" si="0"/>
        <v>1073</v>
      </c>
      <c r="AT18">
        <f t="shared" si="1"/>
        <v>37</v>
      </c>
    </row>
    <row r="19" spans="1:46" ht="15.75" x14ac:dyDescent="0.25">
      <c r="A19" s="6" t="s">
        <v>10</v>
      </c>
      <c r="B19" t="s">
        <v>19</v>
      </c>
      <c r="T19">
        <v>18</v>
      </c>
      <c r="U19">
        <v>24</v>
      </c>
      <c r="V19">
        <v>24</v>
      </c>
      <c r="W19">
        <v>24</v>
      </c>
      <c r="X19">
        <v>24</v>
      </c>
      <c r="Y19">
        <v>24</v>
      </c>
      <c r="Z19">
        <v>24</v>
      </c>
      <c r="AA19">
        <v>24</v>
      </c>
      <c r="AB19">
        <v>24</v>
      </c>
      <c r="AC19">
        <v>24</v>
      </c>
      <c r="AD19">
        <v>24</v>
      </c>
      <c r="AE19">
        <v>24</v>
      </c>
      <c r="AF19">
        <v>24</v>
      </c>
      <c r="AG19">
        <v>24</v>
      </c>
      <c r="AH19">
        <v>24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f t="shared" si="0"/>
        <v>594</v>
      </c>
      <c r="AT19">
        <f t="shared" si="1"/>
        <v>25</v>
      </c>
    </row>
    <row r="20" spans="1:46" ht="15.75" x14ac:dyDescent="0.25">
      <c r="A20" s="6" t="s">
        <v>20</v>
      </c>
      <c r="B20" t="s">
        <v>21</v>
      </c>
      <c r="I20">
        <v>31</v>
      </c>
      <c r="J20">
        <v>52</v>
      </c>
      <c r="K20">
        <v>52</v>
      </c>
      <c r="L20">
        <v>52</v>
      </c>
      <c r="M20">
        <v>52</v>
      </c>
      <c r="N20">
        <v>52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24</v>
      </c>
      <c r="Y20">
        <v>24</v>
      </c>
      <c r="Z20">
        <v>24</v>
      </c>
      <c r="AA20">
        <v>24</v>
      </c>
      <c r="AB20">
        <v>24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f t="shared" si="0"/>
        <v>1011</v>
      </c>
      <c r="AT20">
        <f t="shared" si="1"/>
        <v>36</v>
      </c>
    </row>
    <row r="21" spans="1:46" ht="15.75" x14ac:dyDescent="0.25">
      <c r="A21" s="6" t="s">
        <v>20</v>
      </c>
      <c r="B21" t="s">
        <v>22</v>
      </c>
      <c r="C21">
        <v>6</v>
      </c>
      <c r="G21">
        <v>5</v>
      </c>
      <c r="H21">
        <v>41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52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24</v>
      </c>
      <c r="AE21">
        <v>24</v>
      </c>
      <c r="AF21">
        <v>24</v>
      </c>
      <c r="AG21">
        <v>24</v>
      </c>
      <c r="AH21">
        <v>24</v>
      </c>
      <c r="AI21">
        <v>24</v>
      </c>
      <c r="AJ21">
        <v>24</v>
      </c>
      <c r="AK21">
        <v>24</v>
      </c>
      <c r="AL21">
        <v>24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24</v>
      </c>
      <c r="AS21">
        <f t="shared" si="0"/>
        <v>1084</v>
      </c>
      <c r="AT21">
        <f t="shared" si="1"/>
        <v>39</v>
      </c>
    </row>
    <row r="22" spans="1:46" ht="15.75" x14ac:dyDescent="0.25">
      <c r="A22" s="6" t="s">
        <v>20</v>
      </c>
      <c r="B22" t="s">
        <v>23</v>
      </c>
      <c r="H22">
        <v>41</v>
      </c>
      <c r="I22">
        <v>52</v>
      </c>
      <c r="J22">
        <v>52</v>
      </c>
      <c r="K22">
        <v>52</v>
      </c>
      <c r="L22">
        <v>52</v>
      </c>
      <c r="M22">
        <v>52</v>
      </c>
      <c r="N22">
        <v>52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24</v>
      </c>
      <c r="AJ22">
        <v>24</v>
      </c>
      <c r="AK22">
        <v>24</v>
      </c>
      <c r="AL22">
        <v>24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f t="shared" si="0"/>
        <v>1073</v>
      </c>
      <c r="AT22">
        <f t="shared" si="1"/>
        <v>37</v>
      </c>
    </row>
    <row r="23" spans="1:46" ht="15.75" x14ac:dyDescent="0.25">
      <c r="A23" s="6" t="s">
        <v>20</v>
      </c>
      <c r="B23" t="s">
        <v>24</v>
      </c>
      <c r="C23">
        <v>11</v>
      </c>
      <c r="J23">
        <v>34</v>
      </c>
      <c r="K23">
        <v>52</v>
      </c>
      <c r="L23">
        <v>52</v>
      </c>
      <c r="M23">
        <v>52</v>
      </c>
      <c r="N23">
        <v>52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f t="shared" si="0"/>
        <v>973</v>
      </c>
      <c r="AT23">
        <f t="shared" si="1"/>
        <v>36</v>
      </c>
    </row>
    <row r="24" spans="1:46" ht="15.75" x14ac:dyDescent="0.25">
      <c r="A24" s="6" t="s">
        <v>20</v>
      </c>
      <c r="B24" t="s">
        <v>25</v>
      </c>
      <c r="I24">
        <v>34</v>
      </c>
      <c r="J24">
        <v>52</v>
      </c>
      <c r="K24">
        <v>52</v>
      </c>
      <c r="L24">
        <v>52</v>
      </c>
      <c r="M24">
        <v>52</v>
      </c>
      <c r="N24">
        <v>52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f t="shared" si="0"/>
        <v>1014</v>
      </c>
      <c r="AT24">
        <f t="shared" si="1"/>
        <v>36</v>
      </c>
    </row>
    <row r="25" spans="1:46" ht="15.75" x14ac:dyDescent="0.25">
      <c r="A25" s="6" t="s">
        <v>26</v>
      </c>
      <c r="B25" t="s">
        <v>27</v>
      </c>
      <c r="AE25">
        <v>8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12</v>
      </c>
      <c r="AQ25">
        <v>12</v>
      </c>
      <c r="AR25">
        <v>12</v>
      </c>
      <c r="AS25">
        <f t="shared" si="0"/>
        <v>164</v>
      </c>
      <c r="AT25">
        <f t="shared" si="1"/>
        <v>14</v>
      </c>
    </row>
    <row r="26" spans="1:46" ht="15.75" x14ac:dyDescent="0.25">
      <c r="A26" s="6" t="s">
        <v>26</v>
      </c>
      <c r="B26" t="s">
        <v>28</v>
      </c>
      <c r="AE26">
        <v>8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f t="shared" si="0"/>
        <v>164</v>
      </c>
      <c r="AT26">
        <f t="shared" si="1"/>
        <v>14</v>
      </c>
    </row>
    <row r="27" spans="1:46" ht="15.75" x14ac:dyDescent="0.25">
      <c r="A27" s="6" t="s">
        <v>26</v>
      </c>
      <c r="B27" t="s">
        <v>29</v>
      </c>
      <c r="AE27">
        <v>8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12</v>
      </c>
      <c r="AM27">
        <v>12</v>
      </c>
      <c r="AN27">
        <v>12</v>
      </c>
      <c r="AO27">
        <v>12</v>
      </c>
      <c r="AP27">
        <v>12</v>
      </c>
      <c r="AQ27">
        <v>12</v>
      </c>
      <c r="AR27">
        <v>12</v>
      </c>
      <c r="AS27">
        <f t="shared" si="0"/>
        <v>164</v>
      </c>
      <c r="AT27">
        <f t="shared" si="1"/>
        <v>14</v>
      </c>
    </row>
    <row r="28" spans="1:46" ht="15.75" x14ac:dyDescent="0.25">
      <c r="A28" s="6" t="s">
        <v>26</v>
      </c>
      <c r="B28" t="s">
        <v>30</v>
      </c>
      <c r="AE28">
        <v>8</v>
      </c>
      <c r="AF28">
        <v>12</v>
      </c>
      <c r="AG28">
        <v>12</v>
      </c>
      <c r="AH28">
        <v>12</v>
      </c>
      <c r="AI28">
        <v>12</v>
      </c>
      <c r="AJ28">
        <v>12</v>
      </c>
      <c r="AK28">
        <v>12</v>
      </c>
      <c r="AL28">
        <v>12</v>
      </c>
      <c r="AM28">
        <v>11</v>
      </c>
      <c r="AS28">
        <f t="shared" si="0"/>
        <v>103</v>
      </c>
      <c r="AT28">
        <f t="shared" si="1"/>
        <v>9</v>
      </c>
    </row>
    <row r="29" spans="1:46" ht="15.75" x14ac:dyDescent="0.25">
      <c r="A29" s="6" t="s">
        <v>26</v>
      </c>
      <c r="B29" t="s">
        <v>31</v>
      </c>
      <c r="AE29">
        <v>8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11</v>
      </c>
      <c r="AS29">
        <f t="shared" si="0"/>
        <v>103</v>
      </c>
      <c r="AT29">
        <f t="shared" si="1"/>
        <v>9</v>
      </c>
    </row>
    <row r="30" spans="1:46" ht="15.75" x14ac:dyDescent="0.25">
      <c r="A30" s="6" t="s">
        <v>32</v>
      </c>
      <c r="B30" t="s">
        <v>33</v>
      </c>
      <c r="AE30">
        <v>8</v>
      </c>
      <c r="AF30">
        <v>12</v>
      </c>
      <c r="AG30">
        <v>12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12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f t="shared" si="0"/>
        <v>164</v>
      </c>
      <c r="AT30">
        <f t="shared" si="1"/>
        <v>14</v>
      </c>
    </row>
    <row r="31" spans="1:46" ht="15.75" x14ac:dyDescent="0.25">
      <c r="A31" s="6" t="s">
        <v>32</v>
      </c>
      <c r="B31" t="s">
        <v>34</v>
      </c>
      <c r="AE31">
        <v>8</v>
      </c>
      <c r="AF31">
        <v>12</v>
      </c>
      <c r="AG31">
        <v>12</v>
      </c>
      <c r="AH31">
        <v>12</v>
      </c>
      <c r="AI31">
        <v>12</v>
      </c>
      <c r="AJ31">
        <v>12</v>
      </c>
      <c r="AK31">
        <v>12</v>
      </c>
      <c r="AL31">
        <v>12</v>
      </c>
      <c r="AM31">
        <v>11</v>
      </c>
      <c r="AS31">
        <f t="shared" si="0"/>
        <v>103</v>
      </c>
      <c r="AT31">
        <f t="shared" si="1"/>
        <v>9</v>
      </c>
    </row>
    <row r="32" spans="1:46" ht="15.75" x14ac:dyDescent="0.25">
      <c r="A32" s="6" t="s">
        <v>32</v>
      </c>
      <c r="B32" t="s">
        <v>35</v>
      </c>
      <c r="AE32">
        <v>8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f t="shared" si="0"/>
        <v>164</v>
      </c>
      <c r="AT32">
        <f t="shared" si="1"/>
        <v>14</v>
      </c>
    </row>
    <row r="33" spans="1:46" ht="15.75" x14ac:dyDescent="0.25">
      <c r="A33" s="6" t="s">
        <v>32</v>
      </c>
      <c r="B33" t="s">
        <v>36</v>
      </c>
      <c r="AE33">
        <v>8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f t="shared" si="0"/>
        <v>164</v>
      </c>
      <c r="AT33">
        <f t="shared" si="1"/>
        <v>14</v>
      </c>
    </row>
    <row r="34" spans="1:46" ht="15.75" x14ac:dyDescent="0.25">
      <c r="A34" s="6" t="s">
        <v>32</v>
      </c>
      <c r="B34" t="s">
        <v>37</v>
      </c>
      <c r="AE34">
        <v>8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12</v>
      </c>
      <c r="AQ34">
        <v>12</v>
      </c>
      <c r="AR34">
        <v>12</v>
      </c>
      <c r="AS34">
        <f t="shared" si="0"/>
        <v>164</v>
      </c>
      <c r="AT34">
        <f t="shared" si="1"/>
        <v>14</v>
      </c>
    </row>
    <row r="35" spans="1:46" ht="15.75" x14ac:dyDescent="0.25">
      <c r="A35" s="6" t="s">
        <v>32</v>
      </c>
      <c r="B35" t="s">
        <v>38</v>
      </c>
      <c r="AE35">
        <v>8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f t="shared" si="0"/>
        <v>164</v>
      </c>
      <c r="AT35">
        <f t="shared" si="1"/>
        <v>14</v>
      </c>
    </row>
    <row r="36" spans="1:46" ht="15.75" x14ac:dyDescent="0.25">
      <c r="A36" s="6" t="s">
        <v>32</v>
      </c>
      <c r="B36" t="s">
        <v>39</v>
      </c>
      <c r="AE36">
        <v>8</v>
      </c>
      <c r="AF36">
        <v>12</v>
      </c>
      <c r="AG36">
        <v>12</v>
      </c>
      <c r="AH36">
        <v>12</v>
      </c>
      <c r="AI36">
        <v>12</v>
      </c>
      <c r="AJ36">
        <v>12</v>
      </c>
      <c r="AK36">
        <v>12</v>
      </c>
      <c r="AL36">
        <v>12</v>
      </c>
      <c r="AM36">
        <v>12</v>
      </c>
      <c r="AN36">
        <v>12</v>
      </c>
      <c r="AO36">
        <v>12</v>
      </c>
      <c r="AP36">
        <v>12</v>
      </c>
      <c r="AQ36">
        <v>12</v>
      </c>
      <c r="AR36">
        <v>12</v>
      </c>
      <c r="AS36">
        <f t="shared" si="0"/>
        <v>164</v>
      </c>
      <c r="AT36">
        <f t="shared" si="1"/>
        <v>14</v>
      </c>
    </row>
    <row r="37" spans="1:46" ht="15.75" x14ac:dyDescent="0.25">
      <c r="A37" s="6" t="s">
        <v>40</v>
      </c>
      <c r="B37" t="s">
        <v>41</v>
      </c>
      <c r="Y37">
        <v>18</v>
      </c>
      <c r="Z37">
        <v>24</v>
      </c>
      <c r="AA37">
        <v>24</v>
      </c>
      <c r="AB37">
        <v>24</v>
      </c>
      <c r="AC37">
        <v>24</v>
      </c>
      <c r="AD37">
        <v>24</v>
      </c>
      <c r="AE37">
        <v>24</v>
      </c>
      <c r="AF37">
        <v>24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f t="shared" si="0"/>
        <v>330</v>
      </c>
      <c r="AT37">
        <f t="shared" si="1"/>
        <v>20</v>
      </c>
    </row>
    <row r="38" spans="1:46" ht="15.75" x14ac:dyDescent="0.25">
      <c r="A38" s="6" t="s">
        <v>40</v>
      </c>
      <c r="B38" t="s">
        <v>42</v>
      </c>
      <c r="Y38">
        <v>18</v>
      </c>
      <c r="Z38">
        <v>24</v>
      </c>
      <c r="AA38">
        <v>24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11</v>
      </c>
      <c r="AS38">
        <f t="shared" si="0"/>
        <v>317</v>
      </c>
      <c r="AT38">
        <f t="shared" si="1"/>
        <v>19</v>
      </c>
    </row>
    <row r="39" spans="1:46" ht="15.75" x14ac:dyDescent="0.25">
      <c r="A39" s="6" t="s">
        <v>40</v>
      </c>
      <c r="B39" t="s">
        <v>43</v>
      </c>
      <c r="Y39">
        <v>18</v>
      </c>
      <c r="Z39">
        <v>24</v>
      </c>
      <c r="AA39">
        <v>24</v>
      </c>
      <c r="AB39">
        <v>24</v>
      </c>
      <c r="AC39">
        <v>24</v>
      </c>
      <c r="AD39">
        <v>24</v>
      </c>
      <c r="AE39">
        <v>24</v>
      </c>
      <c r="AF39">
        <v>24</v>
      </c>
      <c r="AG39">
        <v>12</v>
      </c>
      <c r="AH39">
        <v>12</v>
      </c>
      <c r="AI39">
        <v>12</v>
      </c>
      <c r="AJ39">
        <v>12</v>
      </c>
      <c r="AK39">
        <v>12</v>
      </c>
      <c r="AL39">
        <v>12</v>
      </c>
      <c r="AM39">
        <v>11</v>
      </c>
      <c r="AS39">
        <f t="shared" si="0"/>
        <v>269</v>
      </c>
      <c r="AT39">
        <f t="shared" si="1"/>
        <v>15</v>
      </c>
    </row>
    <row r="40" spans="1:46" ht="15.75" x14ac:dyDescent="0.25">
      <c r="A40" s="6" t="s">
        <v>40</v>
      </c>
      <c r="B40" t="s">
        <v>44</v>
      </c>
      <c r="Y40">
        <v>18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12</v>
      </c>
      <c r="AH40">
        <v>12</v>
      </c>
      <c r="AI40">
        <v>12</v>
      </c>
      <c r="AJ40">
        <v>12</v>
      </c>
      <c r="AK40">
        <v>12</v>
      </c>
      <c r="AL40">
        <v>12</v>
      </c>
      <c r="AM40">
        <v>11</v>
      </c>
      <c r="AR40">
        <v>6</v>
      </c>
      <c r="AS40">
        <f t="shared" si="0"/>
        <v>275</v>
      </c>
      <c r="AT40">
        <f t="shared" si="1"/>
        <v>16</v>
      </c>
    </row>
    <row r="41" spans="1:46" ht="15.75" x14ac:dyDescent="0.25">
      <c r="A41" s="6" t="s">
        <v>40</v>
      </c>
      <c r="B41" t="s">
        <v>45</v>
      </c>
      <c r="Y41">
        <v>18</v>
      </c>
      <c r="Z41">
        <v>24</v>
      </c>
      <c r="AA41">
        <v>24</v>
      </c>
      <c r="AB41">
        <v>24</v>
      </c>
      <c r="AC41">
        <v>24</v>
      </c>
      <c r="AD41">
        <v>24</v>
      </c>
      <c r="AE41">
        <v>24</v>
      </c>
      <c r="AF41">
        <v>24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f t="shared" si="0"/>
        <v>330</v>
      </c>
      <c r="AT41">
        <f t="shared" si="1"/>
        <v>20</v>
      </c>
    </row>
    <row r="42" spans="1:46" ht="15.75" x14ac:dyDescent="0.25">
      <c r="A42" s="6" t="s">
        <v>46</v>
      </c>
      <c r="B42" t="s">
        <v>47</v>
      </c>
      <c r="M42">
        <v>42</v>
      </c>
      <c r="N42">
        <v>52</v>
      </c>
      <c r="O42">
        <v>24</v>
      </c>
      <c r="P42">
        <v>24</v>
      </c>
      <c r="Q42">
        <v>24</v>
      </c>
      <c r="R42">
        <v>24</v>
      </c>
      <c r="S42">
        <v>21</v>
      </c>
      <c r="U42">
        <v>15</v>
      </c>
      <c r="V42">
        <v>24</v>
      </c>
      <c r="W42">
        <v>24</v>
      </c>
      <c r="X42">
        <v>24</v>
      </c>
      <c r="Y42">
        <v>24</v>
      </c>
      <c r="Z42">
        <v>24</v>
      </c>
      <c r="AA42">
        <v>24</v>
      </c>
      <c r="AB42">
        <v>24</v>
      </c>
      <c r="AC42">
        <v>24</v>
      </c>
      <c r="AD42">
        <v>24</v>
      </c>
      <c r="AE42">
        <v>24</v>
      </c>
      <c r="AF42">
        <v>24</v>
      </c>
      <c r="AG42">
        <v>24</v>
      </c>
      <c r="AH42">
        <v>24</v>
      </c>
      <c r="AI42">
        <v>24</v>
      </c>
      <c r="AJ42">
        <v>12</v>
      </c>
      <c r="AK42">
        <v>12</v>
      </c>
      <c r="AL42">
        <v>12</v>
      </c>
      <c r="AM42">
        <v>12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f t="shared" si="0"/>
        <v>670</v>
      </c>
      <c r="AT42">
        <f t="shared" si="1"/>
        <v>31</v>
      </c>
    </row>
    <row r="43" spans="1:46" ht="15.75" x14ac:dyDescent="0.25">
      <c r="A43" s="6" t="s">
        <v>46</v>
      </c>
      <c r="B43" t="s">
        <v>48</v>
      </c>
      <c r="M43">
        <v>42</v>
      </c>
      <c r="N43">
        <v>52</v>
      </c>
      <c r="O43">
        <v>24</v>
      </c>
      <c r="P43">
        <v>24</v>
      </c>
      <c r="Q43">
        <v>24</v>
      </c>
      <c r="R43">
        <v>24</v>
      </c>
      <c r="S43">
        <v>21</v>
      </c>
      <c r="U43">
        <v>15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24</v>
      </c>
      <c r="AE43">
        <v>24</v>
      </c>
      <c r="AF43">
        <v>24</v>
      </c>
      <c r="AG43">
        <v>24</v>
      </c>
      <c r="AH43">
        <v>24</v>
      </c>
      <c r="AI43">
        <v>24</v>
      </c>
      <c r="AJ43">
        <v>12</v>
      </c>
      <c r="AK43">
        <v>12</v>
      </c>
      <c r="AL43">
        <v>12</v>
      </c>
      <c r="AM43">
        <v>12</v>
      </c>
      <c r="AN43">
        <v>12</v>
      </c>
      <c r="AO43">
        <v>12</v>
      </c>
      <c r="AP43">
        <v>12</v>
      </c>
      <c r="AQ43">
        <v>12</v>
      </c>
      <c r="AR43">
        <v>12</v>
      </c>
      <c r="AS43">
        <f t="shared" si="0"/>
        <v>670</v>
      </c>
      <c r="AT43">
        <f t="shared" si="1"/>
        <v>31</v>
      </c>
    </row>
    <row r="44" spans="1:46" ht="15.75" x14ac:dyDescent="0.25">
      <c r="A44" s="6" t="s">
        <v>46</v>
      </c>
      <c r="B44" t="s">
        <v>49</v>
      </c>
      <c r="M44">
        <v>42</v>
      </c>
      <c r="N44">
        <v>52</v>
      </c>
      <c r="O44">
        <v>24</v>
      </c>
      <c r="P44">
        <v>24</v>
      </c>
      <c r="Q44">
        <v>24</v>
      </c>
      <c r="R44">
        <v>24</v>
      </c>
      <c r="S44">
        <v>21</v>
      </c>
      <c r="U44">
        <v>15</v>
      </c>
      <c r="V44">
        <v>24</v>
      </c>
      <c r="W44">
        <v>24</v>
      </c>
      <c r="X44">
        <v>24</v>
      </c>
      <c r="Y44">
        <v>24</v>
      </c>
      <c r="Z44">
        <v>24</v>
      </c>
      <c r="AA44">
        <v>24</v>
      </c>
      <c r="AB44">
        <v>24</v>
      </c>
      <c r="AC44">
        <v>24</v>
      </c>
      <c r="AD44">
        <v>24</v>
      </c>
      <c r="AE44">
        <v>24</v>
      </c>
      <c r="AF44">
        <v>24</v>
      </c>
      <c r="AG44">
        <v>24</v>
      </c>
      <c r="AH44">
        <v>24</v>
      </c>
      <c r="AI44">
        <v>24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  <c r="AQ44">
        <v>12</v>
      </c>
      <c r="AR44">
        <v>12</v>
      </c>
      <c r="AS44">
        <f t="shared" si="0"/>
        <v>670</v>
      </c>
      <c r="AT44">
        <f t="shared" si="1"/>
        <v>31</v>
      </c>
    </row>
    <row r="45" spans="1:46" ht="15.75" x14ac:dyDescent="0.25">
      <c r="A45" s="6" t="s">
        <v>46</v>
      </c>
      <c r="B45" t="s">
        <v>50</v>
      </c>
      <c r="M45">
        <v>42</v>
      </c>
      <c r="N45">
        <v>52</v>
      </c>
      <c r="O45">
        <v>24</v>
      </c>
      <c r="P45">
        <v>24</v>
      </c>
      <c r="Q45">
        <v>24</v>
      </c>
      <c r="R45">
        <v>24</v>
      </c>
      <c r="S45">
        <v>21</v>
      </c>
      <c r="U45">
        <v>15</v>
      </c>
      <c r="V45">
        <v>24</v>
      </c>
      <c r="W45">
        <v>24</v>
      </c>
      <c r="X45">
        <v>24</v>
      </c>
      <c r="Y45">
        <v>24</v>
      </c>
      <c r="Z45">
        <v>24</v>
      </c>
      <c r="AA45">
        <v>24</v>
      </c>
      <c r="AB45">
        <v>24</v>
      </c>
      <c r="AC45">
        <v>24</v>
      </c>
      <c r="AD45">
        <v>24</v>
      </c>
      <c r="AE45">
        <v>24</v>
      </c>
      <c r="AF45">
        <v>24</v>
      </c>
      <c r="AG45">
        <v>24</v>
      </c>
      <c r="AH45">
        <v>24</v>
      </c>
      <c r="AI45">
        <v>24</v>
      </c>
      <c r="AJ45">
        <v>12</v>
      </c>
      <c r="AK45">
        <v>12</v>
      </c>
      <c r="AL45">
        <v>12</v>
      </c>
      <c r="AM45">
        <v>12</v>
      </c>
      <c r="AN45">
        <v>12</v>
      </c>
      <c r="AO45">
        <v>12</v>
      </c>
      <c r="AP45">
        <v>12</v>
      </c>
      <c r="AQ45">
        <v>12</v>
      </c>
      <c r="AR45">
        <v>12</v>
      </c>
      <c r="AS45">
        <f t="shared" si="0"/>
        <v>670</v>
      </c>
      <c r="AT45">
        <f t="shared" si="1"/>
        <v>31</v>
      </c>
    </row>
    <row r="46" spans="1:46" ht="15.75" x14ac:dyDescent="0.25">
      <c r="A46" s="6" t="s">
        <v>46</v>
      </c>
      <c r="B46" t="s">
        <v>51</v>
      </c>
      <c r="M46">
        <v>42</v>
      </c>
      <c r="N46">
        <v>52</v>
      </c>
      <c r="O46">
        <v>24</v>
      </c>
      <c r="P46">
        <v>24</v>
      </c>
      <c r="Q46">
        <v>24</v>
      </c>
      <c r="R46">
        <v>24</v>
      </c>
      <c r="S46">
        <v>21</v>
      </c>
      <c r="U46">
        <v>15</v>
      </c>
      <c r="V46">
        <v>24</v>
      </c>
      <c r="W46">
        <v>24</v>
      </c>
      <c r="X46">
        <v>24</v>
      </c>
      <c r="Y46">
        <v>24</v>
      </c>
      <c r="Z46">
        <v>24</v>
      </c>
      <c r="AA46">
        <v>24</v>
      </c>
      <c r="AB46">
        <v>24</v>
      </c>
      <c r="AC46">
        <v>24</v>
      </c>
      <c r="AD46">
        <v>24</v>
      </c>
      <c r="AE46">
        <v>24</v>
      </c>
      <c r="AF46">
        <v>24</v>
      </c>
      <c r="AG46">
        <v>24</v>
      </c>
      <c r="AH46">
        <v>24</v>
      </c>
      <c r="AI46">
        <v>24</v>
      </c>
      <c r="AJ46">
        <v>12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12</v>
      </c>
      <c r="AR46">
        <v>12</v>
      </c>
      <c r="AS46">
        <f t="shared" si="0"/>
        <v>670</v>
      </c>
      <c r="AT46">
        <f t="shared" si="1"/>
        <v>31</v>
      </c>
    </row>
    <row r="47" spans="1:46" ht="15.75" x14ac:dyDescent="0.25">
      <c r="A47" s="6" t="s">
        <v>46</v>
      </c>
      <c r="B47" t="s">
        <v>52</v>
      </c>
      <c r="M47">
        <v>42</v>
      </c>
      <c r="N47">
        <v>52</v>
      </c>
      <c r="O47">
        <v>24</v>
      </c>
      <c r="P47">
        <v>24</v>
      </c>
      <c r="Q47">
        <v>24</v>
      </c>
      <c r="R47">
        <v>24</v>
      </c>
      <c r="S47">
        <v>21</v>
      </c>
      <c r="U47">
        <v>15</v>
      </c>
      <c r="V47">
        <v>24</v>
      </c>
      <c r="W47">
        <v>24</v>
      </c>
      <c r="X47">
        <v>24</v>
      </c>
      <c r="Y47">
        <v>24</v>
      </c>
      <c r="Z47">
        <v>24</v>
      </c>
      <c r="AA47">
        <v>24</v>
      </c>
      <c r="AB47">
        <v>24</v>
      </c>
      <c r="AC47">
        <v>24</v>
      </c>
      <c r="AD47">
        <v>24</v>
      </c>
      <c r="AE47">
        <v>24</v>
      </c>
      <c r="AF47">
        <v>24</v>
      </c>
      <c r="AG47">
        <v>24</v>
      </c>
      <c r="AH47">
        <v>24</v>
      </c>
      <c r="AI47">
        <v>24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f t="shared" si="0"/>
        <v>670</v>
      </c>
      <c r="AT47">
        <f t="shared" si="1"/>
        <v>31</v>
      </c>
    </row>
    <row r="48" spans="1:46" ht="15.75" x14ac:dyDescent="0.25">
      <c r="A48" s="6" t="s">
        <v>46</v>
      </c>
      <c r="B48" t="s">
        <v>53</v>
      </c>
      <c r="M48">
        <v>42</v>
      </c>
      <c r="N48">
        <v>52</v>
      </c>
      <c r="O48">
        <v>24</v>
      </c>
      <c r="P48">
        <v>24</v>
      </c>
      <c r="Q48">
        <v>24</v>
      </c>
      <c r="R48">
        <v>24</v>
      </c>
      <c r="S48">
        <v>21</v>
      </c>
      <c r="U48">
        <v>15</v>
      </c>
      <c r="V48">
        <v>24</v>
      </c>
      <c r="W48">
        <v>24</v>
      </c>
      <c r="X48">
        <v>24</v>
      </c>
      <c r="Y48">
        <v>24</v>
      </c>
      <c r="Z48">
        <v>24</v>
      </c>
      <c r="AA48">
        <v>24</v>
      </c>
      <c r="AB48">
        <v>24</v>
      </c>
      <c r="AC48">
        <v>24</v>
      </c>
      <c r="AD48">
        <v>24</v>
      </c>
      <c r="AE48">
        <v>24</v>
      </c>
      <c r="AF48">
        <v>24</v>
      </c>
      <c r="AG48">
        <v>24</v>
      </c>
      <c r="AH48">
        <v>24</v>
      </c>
      <c r="AI48">
        <v>24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f t="shared" si="0"/>
        <v>670</v>
      </c>
      <c r="AT48">
        <f t="shared" si="1"/>
        <v>31</v>
      </c>
    </row>
    <row r="49" spans="1:46" ht="15.75" x14ac:dyDescent="0.25">
      <c r="A49" s="6" t="s">
        <v>54</v>
      </c>
      <c r="B49" t="s">
        <v>55</v>
      </c>
      <c r="AA49">
        <v>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f t="shared" si="0"/>
        <v>260</v>
      </c>
      <c r="AT49">
        <f t="shared" si="1"/>
        <v>18</v>
      </c>
    </row>
    <row r="50" spans="1:46" ht="15.75" x14ac:dyDescent="0.25">
      <c r="A50" s="6" t="s">
        <v>54</v>
      </c>
      <c r="B50" t="s">
        <v>56</v>
      </c>
      <c r="AA50">
        <v>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f t="shared" si="0"/>
        <v>260</v>
      </c>
      <c r="AT50">
        <f t="shared" si="1"/>
        <v>18</v>
      </c>
    </row>
    <row r="51" spans="1:46" ht="15.75" x14ac:dyDescent="0.25">
      <c r="A51" s="6" t="s">
        <v>54</v>
      </c>
      <c r="B51" t="s">
        <v>57</v>
      </c>
      <c r="AA51">
        <v>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f t="shared" si="0"/>
        <v>260</v>
      </c>
      <c r="AT51">
        <f t="shared" si="1"/>
        <v>18</v>
      </c>
    </row>
    <row r="52" spans="1:46" ht="15.75" x14ac:dyDescent="0.25">
      <c r="A52" s="6" t="s">
        <v>54</v>
      </c>
      <c r="B52" t="s">
        <v>58</v>
      </c>
      <c r="AA52">
        <v>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f t="shared" si="0"/>
        <v>260</v>
      </c>
      <c r="AT52">
        <f t="shared" si="1"/>
        <v>18</v>
      </c>
    </row>
    <row r="53" spans="1:46" ht="15.75" x14ac:dyDescent="0.25">
      <c r="A53" s="6" t="s">
        <v>54</v>
      </c>
      <c r="B53" t="s">
        <v>59</v>
      </c>
      <c r="AA53">
        <v>5</v>
      </c>
      <c r="AB53">
        <v>15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f t="shared" si="0"/>
        <v>260</v>
      </c>
      <c r="AT53">
        <f t="shared" si="1"/>
        <v>18</v>
      </c>
    </row>
    <row r="54" spans="1:46" ht="15.75" x14ac:dyDescent="0.25">
      <c r="A54" s="6" t="s">
        <v>54</v>
      </c>
      <c r="B54" t="s">
        <v>60</v>
      </c>
      <c r="AA54">
        <v>5</v>
      </c>
      <c r="AB54">
        <v>15</v>
      </c>
      <c r="AC54">
        <v>15</v>
      </c>
      <c r="AD54">
        <v>15</v>
      </c>
      <c r="AE54">
        <v>15</v>
      </c>
      <c r="AF54">
        <v>15</v>
      </c>
      <c r="AG54">
        <v>15</v>
      </c>
      <c r="AH54">
        <v>15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f t="shared" si="0"/>
        <v>260</v>
      </c>
      <c r="AT54">
        <f t="shared" si="1"/>
        <v>18</v>
      </c>
    </row>
    <row r="55" spans="1:46" ht="15.75" x14ac:dyDescent="0.25">
      <c r="A55" s="6" t="s">
        <v>61</v>
      </c>
      <c r="B55" t="s">
        <v>62</v>
      </c>
      <c r="AI55">
        <v>6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f t="shared" si="0"/>
        <v>141</v>
      </c>
      <c r="AT55">
        <f t="shared" si="1"/>
        <v>10</v>
      </c>
    </row>
    <row r="56" spans="1:46" ht="15.75" x14ac:dyDescent="0.25">
      <c r="A56" s="6" t="s">
        <v>61</v>
      </c>
      <c r="B56" t="s">
        <v>63</v>
      </c>
      <c r="AI56">
        <v>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f t="shared" si="0"/>
        <v>141</v>
      </c>
      <c r="AT56">
        <f t="shared" si="1"/>
        <v>10</v>
      </c>
    </row>
    <row r="57" spans="1:46" ht="15.75" x14ac:dyDescent="0.25">
      <c r="A57" s="5" t="s">
        <v>219</v>
      </c>
      <c r="B57" t="s">
        <v>214</v>
      </c>
      <c r="G57">
        <v>37</v>
      </c>
      <c r="H57">
        <v>52</v>
      </c>
      <c r="I57">
        <v>52</v>
      </c>
      <c r="J57">
        <v>52</v>
      </c>
      <c r="K57">
        <v>52</v>
      </c>
      <c r="L57">
        <v>52</v>
      </c>
      <c r="M57">
        <v>52</v>
      </c>
      <c r="N57">
        <v>52</v>
      </c>
      <c r="O57">
        <v>52</v>
      </c>
      <c r="P57">
        <v>52</v>
      </c>
      <c r="Q57">
        <v>52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24</v>
      </c>
      <c r="AB57">
        <v>24</v>
      </c>
      <c r="AC57">
        <v>24</v>
      </c>
      <c r="AD57">
        <v>24</v>
      </c>
      <c r="AE57">
        <v>24</v>
      </c>
      <c r="AF57">
        <v>24</v>
      </c>
      <c r="AG57">
        <v>24</v>
      </c>
      <c r="AH57">
        <v>24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24</v>
      </c>
      <c r="AO57">
        <v>24</v>
      </c>
      <c r="AP57">
        <v>24</v>
      </c>
      <c r="AQ57">
        <v>24</v>
      </c>
      <c r="AR57">
        <v>24</v>
      </c>
      <c r="AS57">
        <f>SUM(C57:AR57)</f>
        <v>1205</v>
      </c>
      <c r="AT57">
        <f>COUNTIF(C57:AR57,"&gt;0")</f>
        <v>38</v>
      </c>
    </row>
  </sheetData>
  <conditionalFormatting sqref="C2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zoomScale="70" zoomScaleNormal="70" workbookViewId="0">
      <pane ySplit="1" topLeftCell="A2" activePane="bottomLeft" state="frozen"/>
      <selection activeCell="C2" sqref="C2"/>
      <selection pane="bottomLeft" sqref="A1:AT57"/>
    </sheetView>
  </sheetViews>
  <sheetFormatPr defaultRowHeight="15" x14ac:dyDescent="0.25"/>
  <cols>
    <col min="1" max="1" width="21.42578125" style="3" customWidth="1"/>
    <col min="2" max="2" width="21.42578125" bestFit="1" customWidth="1"/>
    <col min="3" max="11" width="3.7109375" bestFit="1" customWidth="1"/>
    <col min="12" max="12" width="4" bestFit="1" customWidth="1"/>
    <col min="13" max="44" width="3.7109375" bestFit="1" customWidth="1"/>
    <col min="45" max="46" width="11.28515625" customWidth="1"/>
  </cols>
  <sheetData>
    <row r="1" spans="1:46" ht="30.75" customHeight="1" x14ac:dyDescent="0.25">
      <c r="A1" s="3" t="s">
        <v>64</v>
      </c>
      <c r="B1" t="s">
        <v>65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4" t="s">
        <v>66</v>
      </c>
      <c r="AT1" s="4" t="s">
        <v>67</v>
      </c>
    </row>
    <row r="2" spans="1:46" ht="15.75" x14ac:dyDescent="0.25">
      <c r="A2" s="6" t="s">
        <v>0</v>
      </c>
      <c r="B2" t="s">
        <v>1</v>
      </c>
      <c r="I2">
        <v>40</v>
      </c>
      <c r="J2">
        <v>52</v>
      </c>
      <c r="K2">
        <v>52</v>
      </c>
      <c r="L2">
        <v>52</v>
      </c>
      <c r="M2">
        <v>52</v>
      </c>
      <c r="N2">
        <v>52</v>
      </c>
      <c r="O2">
        <v>24</v>
      </c>
      <c r="P2">
        <v>24</v>
      </c>
      <c r="Q2">
        <v>24</v>
      </c>
      <c r="R2">
        <v>24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f>SUM(C2:AR2)</f>
        <v>1020</v>
      </c>
      <c r="AT2">
        <f>COUNTIF(C2:AR2,"&gt;0")</f>
        <v>36</v>
      </c>
    </row>
    <row r="3" spans="1:46" ht="15.75" x14ac:dyDescent="0.25">
      <c r="A3" s="6" t="s">
        <v>0</v>
      </c>
      <c r="B3" t="s">
        <v>2</v>
      </c>
      <c r="C3">
        <v>9</v>
      </c>
      <c r="J3">
        <v>12</v>
      </c>
      <c r="K3">
        <v>52</v>
      </c>
      <c r="L3">
        <v>52</v>
      </c>
      <c r="M3">
        <v>52</v>
      </c>
      <c r="N3">
        <v>52</v>
      </c>
      <c r="O3">
        <v>24</v>
      </c>
      <c r="P3">
        <v>24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f t="shared" ref="AS3:AS56" si="0">SUM(C3:AR3)</f>
        <v>949</v>
      </c>
      <c r="AT3">
        <f t="shared" ref="AT3:AT56" si="1">COUNTIF(C3:AR3,"&gt;0")</f>
        <v>36</v>
      </c>
    </row>
    <row r="4" spans="1:46" ht="15.75" x14ac:dyDescent="0.25">
      <c r="A4" s="6" t="s">
        <v>0</v>
      </c>
      <c r="B4" t="s">
        <v>3</v>
      </c>
      <c r="C4">
        <v>9</v>
      </c>
      <c r="J4">
        <v>12</v>
      </c>
      <c r="K4">
        <v>52</v>
      </c>
      <c r="L4">
        <v>52</v>
      </c>
      <c r="M4">
        <v>52</v>
      </c>
      <c r="N4">
        <v>52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24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24</v>
      </c>
      <c r="AE4">
        <v>24</v>
      </c>
      <c r="AF4">
        <v>24</v>
      </c>
      <c r="AG4">
        <v>24</v>
      </c>
      <c r="AH4">
        <v>24</v>
      </c>
      <c r="AI4">
        <v>24</v>
      </c>
      <c r="AJ4">
        <v>24</v>
      </c>
      <c r="AK4">
        <v>24</v>
      </c>
      <c r="AL4">
        <v>24</v>
      </c>
      <c r="AM4">
        <v>24</v>
      </c>
      <c r="AN4">
        <v>24</v>
      </c>
      <c r="AO4">
        <v>24</v>
      </c>
      <c r="AP4">
        <v>24</v>
      </c>
      <c r="AQ4">
        <v>24</v>
      </c>
      <c r="AR4">
        <v>24</v>
      </c>
      <c r="AS4">
        <f t="shared" si="0"/>
        <v>949</v>
      </c>
      <c r="AT4">
        <f t="shared" si="1"/>
        <v>36</v>
      </c>
    </row>
    <row r="5" spans="1:46" ht="15.75" x14ac:dyDescent="0.25">
      <c r="A5" s="6" t="s">
        <v>0</v>
      </c>
      <c r="B5" t="s">
        <v>4</v>
      </c>
      <c r="C5">
        <v>4</v>
      </c>
      <c r="I5">
        <v>40</v>
      </c>
      <c r="J5">
        <v>52</v>
      </c>
      <c r="K5">
        <v>52</v>
      </c>
      <c r="L5">
        <v>52</v>
      </c>
      <c r="M5">
        <v>52</v>
      </c>
      <c r="N5">
        <v>52</v>
      </c>
      <c r="O5">
        <v>24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f t="shared" si="0"/>
        <v>1024</v>
      </c>
      <c r="AT5">
        <f t="shared" si="1"/>
        <v>37</v>
      </c>
    </row>
    <row r="6" spans="1:46" ht="15.75" x14ac:dyDescent="0.25">
      <c r="A6" s="6" t="s">
        <v>0</v>
      </c>
      <c r="B6" t="s">
        <v>5</v>
      </c>
      <c r="I6">
        <v>31</v>
      </c>
      <c r="J6">
        <v>52</v>
      </c>
      <c r="K6">
        <v>52</v>
      </c>
      <c r="L6">
        <v>52</v>
      </c>
      <c r="M6">
        <v>52</v>
      </c>
      <c r="N6">
        <v>52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f t="shared" si="0"/>
        <v>1011</v>
      </c>
      <c r="AT6">
        <f t="shared" si="1"/>
        <v>36</v>
      </c>
    </row>
    <row r="7" spans="1:46" ht="15.75" x14ac:dyDescent="0.25">
      <c r="A7" s="6" t="s">
        <v>0</v>
      </c>
      <c r="B7" t="s">
        <v>6</v>
      </c>
      <c r="J7">
        <v>40</v>
      </c>
      <c r="K7">
        <v>52</v>
      </c>
      <c r="L7">
        <v>52</v>
      </c>
      <c r="M7">
        <v>52</v>
      </c>
      <c r="N7">
        <v>52</v>
      </c>
      <c r="O7">
        <v>24</v>
      </c>
      <c r="P7">
        <v>24</v>
      </c>
      <c r="Q7">
        <v>24</v>
      </c>
      <c r="R7">
        <v>24</v>
      </c>
      <c r="S7">
        <v>24</v>
      </c>
      <c r="T7">
        <v>24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24</v>
      </c>
      <c r="AE7">
        <v>24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f t="shared" si="0"/>
        <v>968</v>
      </c>
      <c r="AT7">
        <f t="shared" si="1"/>
        <v>35</v>
      </c>
    </row>
    <row r="8" spans="1:46" ht="15.75" x14ac:dyDescent="0.25">
      <c r="A8" s="6" t="s">
        <v>0</v>
      </c>
      <c r="B8" t="s">
        <v>7</v>
      </c>
      <c r="J8">
        <v>12</v>
      </c>
      <c r="K8">
        <v>52</v>
      </c>
      <c r="L8">
        <v>52</v>
      </c>
      <c r="M8">
        <v>52</v>
      </c>
      <c r="N8">
        <v>52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f t="shared" si="0"/>
        <v>940</v>
      </c>
      <c r="AT8">
        <f t="shared" si="1"/>
        <v>35</v>
      </c>
    </row>
    <row r="9" spans="1:46" ht="15.75" x14ac:dyDescent="0.25">
      <c r="A9" s="6" t="s">
        <v>0</v>
      </c>
      <c r="B9" t="s">
        <v>8</v>
      </c>
      <c r="I9">
        <v>31</v>
      </c>
      <c r="J9">
        <v>52</v>
      </c>
      <c r="K9">
        <v>52</v>
      </c>
      <c r="L9">
        <v>52</v>
      </c>
      <c r="M9">
        <v>52</v>
      </c>
      <c r="N9">
        <v>52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f t="shared" si="0"/>
        <v>1011</v>
      </c>
      <c r="AT9">
        <f t="shared" si="1"/>
        <v>36</v>
      </c>
    </row>
    <row r="10" spans="1:46" ht="15.75" x14ac:dyDescent="0.25">
      <c r="A10" s="6" t="s">
        <v>0</v>
      </c>
      <c r="B10" t="s">
        <v>9</v>
      </c>
      <c r="C10">
        <v>11</v>
      </c>
      <c r="J10">
        <v>31</v>
      </c>
      <c r="K10">
        <v>52</v>
      </c>
      <c r="L10">
        <v>52</v>
      </c>
      <c r="M10">
        <v>52</v>
      </c>
      <c r="N10">
        <v>52</v>
      </c>
      <c r="O10">
        <v>24</v>
      </c>
      <c r="P10">
        <v>24</v>
      </c>
      <c r="Q10">
        <v>24</v>
      </c>
      <c r="R10">
        <v>24</v>
      </c>
      <c r="S10">
        <v>24</v>
      </c>
      <c r="T10">
        <v>24</v>
      </c>
      <c r="U10">
        <v>24</v>
      </c>
      <c r="V10">
        <v>24</v>
      </c>
      <c r="W10">
        <v>24</v>
      </c>
      <c r="X10">
        <v>24</v>
      </c>
      <c r="Y10">
        <v>24</v>
      </c>
      <c r="Z10">
        <v>24</v>
      </c>
      <c r="AA10">
        <v>24</v>
      </c>
      <c r="AB10">
        <v>24</v>
      </c>
      <c r="AC10">
        <v>24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f t="shared" si="0"/>
        <v>970</v>
      </c>
      <c r="AT10">
        <f t="shared" si="1"/>
        <v>36</v>
      </c>
    </row>
    <row r="11" spans="1:46" ht="15.75" x14ac:dyDescent="0.25">
      <c r="A11" s="6" t="s">
        <v>10</v>
      </c>
      <c r="B11" t="s">
        <v>11</v>
      </c>
      <c r="J11">
        <v>16</v>
      </c>
      <c r="K11">
        <v>52</v>
      </c>
      <c r="L11">
        <v>52</v>
      </c>
      <c r="M11">
        <v>52</v>
      </c>
      <c r="N11">
        <v>52</v>
      </c>
      <c r="O11">
        <v>24</v>
      </c>
      <c r="P11">
        <v>24</v>
      </c>
      <c r="Q11">
        <v>24</v>
      </c>
      <c r="R11">
        <v>24</v>
      </c>
      <c r="S11">
        <v>24</v>
      </c>
      <c r="T1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f t="shared" si="0"/>
        <v>944</v>
      </c>
      <c r="AT11">
        <f t="shared" si="1"/>
        <v>35</v>
      </c>
    </row>
    <row r="12" spans="1:46" ht="15.75" x14ac:dyDescent="0.25">
      <c r="A12" s="6" t="s">
        <v>10</v>
      </c>
      <c r="B12" t="s">
        <v>12</v>
      </c>
      <c r="M12">
        <v>42</v>
      </c>
      <c r="N12">
        <v>52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J12">
        <v>24</v>
      </c>
      <c r="AK12">
        <v>24</v>
      </c>
      <c r="AL12">
        <v>24</v>
      </c>
      <c r="AM12">
        <v>24</v>
      </c>
      <c r="AN12">
        <v>24</v>
      </c>
      <c r="AO12">
        <v>24</v>
      </c>
      <c r="AP12">
        <v>24</v>
      </c>
      <c r="AQ12">
        <v>24</v>
      </c>
      <c r="AR12">
        <v>24</v>
      </c>
      <c r="AS12">
        <f t="shared" si="0"/>
        <v>814</v>
      </c>
      <c r="AT12">
        <f t="shared" si="1"/>
        <v>32</v>
      </c>
    </row>
    <row r="13" spans="1:46" ht="15.75" x14ac:dyDescent="0.25">
      <c r="A13" s="6" t="s">
        <v>10</v>
      </c>
      <c r="B13" t="s">
        <v>13</v>
      </c>
      <c r="M13">
        <v>42</v>
      </c>
      <c r="N13">
        <v>52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J13">
        <v>24</v>
      </c>
      <c r="AK13">
        <v>24</v>
      </c>
      <c r="AL13">
        <v>24</v>
      </c>
      <c r="AM13">
        <v>24</v>
      </c>
      <c r="AN13">
        <v>24</v>
      </c>
      <c r="AO13">
        <v>24</v>
      </c>
      <c r="AP13">
        <v>24</v>
      </c>
      <c r="AQ13">
        <v>24</v>
      </c>
      <c r="AR13">
        <v>24</v>
      </c>
      <c r="AS13">
        <f t="shared" si="0"/>
        <v>814</v>
      </c>
      <c r="AT13">
        <f t="shared" si="1"/>
        <v>32</v>
      </c>
    </row>
    <row r="14" spans="1:46" ht="15.75" x14ac:dyDescent="0.25">
      <c r="A14" s="6" t="s">
        <v>10</v>
      </c>
      <c r="B14" t="s">
        <v>14</v>
      </c>
      <c r="C14">
        <v>7</v>
      </c>
      <c r="I14">
        <v>31</v>
      </c>
      <c r="J14">
        <v>52</v>
      </c>
      <c r="K14">
        <v>52</v>
      </c>
      <c r="L14">
        <v>52</v>
      </c>
      <c r="M14">
        <v>52</v>
      </c>
      <c r="N14">
        <v>52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24</v>
      </c>
      <c r="AE14">
        <v>24</v>
      </c>
      <c r="AF14">
        <v>24</v>
      </c>
      <c r="AG14">
        <v>24</v>
      </c>
      <c r="AH14">
        <v>24</v>
      </c>
      <c r="AI14">
        <v>24</v>
      </c>
      <c r="AJ14">
        <v>24</v>
      </c>
      <c r="AK14">
        <v>24</v>
      </c>
      <c r="AL14">
        <v>24</v>
      </c>
      <c r="AM14">
        <v>24</v>
      </c>
      <c r="AN14">
        <v>24</v>
      </c>
      <c r="AO14">
        <v>24</v>
      </c>
      <c r="AP14">
        <v>24</v>
      </c>
      <c r="AQ14">
        <v>24</v>
      </c>
      <c r="AR14">
        <v>24</v>
      </c>
      <c r="AS14">
        <f t="shared" si="0"/>
        <v>1018</v>
      </c>
      <c r="AT14">
        <f t="shared" si="1"/>
        <v>37</v>
      </c>
    </row>
    <row r="15" spans="1:46" ht="15.75" x14ac:dyDescent="0.25">
      <c r="A15" s="6" t="s">
        <v>10</v>
      </c>
      <c r="B15" t="s">
        <v>15</v>
      </c>
      <c r="M15">
        <v>43</v>
      </c>
      <c r="N15">
        <v>52</v>
      </c>
      <c r="O15">
        <v>24</v>
      </c>
      <c r="P15">
        <v>15</v>
      </c>
      <c r="AS15">
        <f t="shared" si="0"/>
        <v>134</v>
      </c>
      <c r="AT15">
        <f t="shared" si="1"/>
        <v>4</v>
      </c>
    </row>
    <row r="16" spans="1:46" ht="15.75" x14ac:dyDescent="0.25">
      <c r="A16" s="6" t="s">
        <v>10</v>
      </c>
      <c r="B16" t="s">
        <v>16</v>
      </c>
      <c r="L16">
        <v>28</v>
      </c>
      <c r="M16">
        <v>52</v>
      </c>
      <c r="N16">
        <v>52</v>
      </c>
      <c r="O16">
        <v>24</v>
      </c>
      <c r="P16">
        <v>24</v>
      </c>
      <c r="Q16">
        <v>24</v>
      </c>
      <c r="R16">
        <v>24</v>
      </c>
      <c r="S16">
        <v>24</v>
      </c>
      <c r="T16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f t="shared" si="0"/>
        <v>852</v>
      </c>
      <c r="AT16">
        <f t="shared" si="1"/>
        <v>33</v>
      </c>
    </row>
    <row r="17" spans="1:46" ht="15.75" x14ac:dyDescent="0.25">
      <c r="A17" s="6" t="s">
        <v>10</v>
      </c>
      <c r="B17" t="s">
        <v>17</v>
      </c>
      <c r="C17">
        <v>7</v>
      </c>
      <c r="I17">
        <v>31</v>
      </c>
      <c r="J17">
        <v>52</v>
      </c>
      <c r="K17">
        <v>52</v>
      </c>
      <c r="L17">
        <v>52</v>
      </c>
      <c r="M17">
        <v>52</v>
      </c>
      <c r="N17">
        <v>52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f t="shared" si="0"/>
        <v>1018</v>
      </c>
      <c r="AT17">
        <f t="shared" si="1"/>
        <v>37</v>
      </c>
    </row>
    <row r="18" spans="1:46" ht="15.75" x14ac:dyDescent="0.25">
      <c r="A18" s="6" t="s">
        <v>10</v>
      </c>
      <c r="B18" t="s">
        <v>18</v>
      </c>
      <c r="J18">
        <v>3</v>
      </c>
      <c r="K18">
        <v>52</v>
      </c>
      <c r="L18">
        <v>52</v>
      </c>
      <c r="M18">
        <v>52</v>
      </c>
      <c r="N18">
        <v>52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f t="shared" si="0"/>
        <v>931</v>
      </c>
      <c r="AT18">
        <f t="shared" si="1"/>
        <v>35</v>
      </c>
    </row>
    <row r="19" spans="1:46" ht="15.75" x14ac:dyDescent="0.25">
      <c r="A19" s="6" t="s">
        <v>10</v>
      </c>
      <c r="B19" t="s">
        <v>19</v>
      </c>
      <c r="T19">
        <v>18</v>
      </c>
      <c r="U19">
        <v>24</v>
      </c>
      <c r="V19">
        <v>24</v>
      </c>
      <c r="W19">
        <v>24</v>
      </c>
      <c r="X19">
        <v>24</v>
      </c>
      <c r="Y19">
        <v>24</v>
      </c>
      <c r="Z19">
        <v>24</v>
      </c>
      <c r="AA19">
        <v>24</v>
      </c>
      <c r="AB19">
        <v>24</v>
      </c>
      <c r="AC19">
        <v>24</v>
      </c>
      <c r="AD19">
        <v>24</v>
      </c>
      <c r="AE19">
        <v>24</v>
      </c>
      <c r="AF19">
        <v>24</v>
      </c>
      <c r="AG19">
        <v>24</v>
      </c>
      <c r="AH19">
        <v>24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f t="shared" si="0"/>
        <v>594</v>
      </c>
      <c r="AT19">
        <f t="shared" si="1"/>
        <v>25</v>
      </c>
    </row>
    <row r="20" spans="1:46" ht="15.75" x14ac:dyDescent="0.25">
      <c r="A20" s="6" t="s">
        <v>20</v>
      </c>
      <c r="B20" t="s">
        <v>21</v>
      </c>
      <c r="I20">
        <v>31</v>
      </c>
      <c r="J20">
        <v>52</v>
      </c>
      <c r="K20">
        <v>52</v>
      </c>
      <c r="L20">
        <v>52</v>
      </c>
      <c r="M20">
        <v>52</v>
      </c>
      <c r="N20">
        <v>52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24</v>
      </c>
      <c r="Y20">
        <v>24</v>
      </c>
      <c r="Z20">
        <v>24</v>
      </c>
      <c r="AA20">
        <v>24</v>
      </c>
      <c r="AB20">
        <v>24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f t="shared" si="0"/>
        <v>1011</v>
      </c>
      <c r="AT20">
        <f t="shared" si="1"/>
        <v>36</v>
      </c>
    </row>
    <row r="21" spans="1:46" ht="15.75" x14ac:dyDescent="0.25">
      <c r="A21" s="6" t="s">
        <v>20</v>
      </c>
      <c r="B21" t="s">
        <v>22</v>
      </c>
      <c r="C21">
        <v>6</v>
      </c>
      <c r="J21">
        <v>12</v>
      </c>
      <c r="K21">
        <v>52</v>
      </c>
      <c r="L21">
        <v>52</v>
      </c>
      <c r="M21">
        <v>52</v>
      </c>
      <c r="N21">
        <v>52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24</v>
      </c>
      <c r="AE21">
        <v>24</v>
      </c>
      <c r="AF21">
        <v>24</v>
      </c>
      <c r="AG21">
        <v>24</v>
      </c>
      <c r="AH21">
        <v>24</v>
      </c>
      <c r="AI21">
        <v>24</v>
      </c>
      <c r="AJ21">
        <v>24</v>
      </c>
      <c r="AK21">
        <v>24</v>
      </c>
      <c r="AL21">
        <v>24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24</v>
      </c>
      <c r="AS21">
        <f t="shared" si="0"/>
        <v>946</v>
      </c>
      <c r="AT21">
        <f t="shared" si="1"/>
        <v>36</v>
      </c>
    </row>
    <row r="22" spans="1:46" ht="15.75" x14ac:dyDescent="0.25">
      <c r="A22" s="6" t="s">
        <v>20</v>
      </c>
      <c r="B22" t="s">
        <v>23</v>
      </c>
      <c r="I22">
        <v>31</v>
      </c>
      <c r="J22">
        <v>52</v>
      </c>
      <c r="K22">
        <v>52</v>
      </c>
      <c r="L22">
        <v>52</v>
      </c>
      <c r="M22">
        <v>52</v>
      </c>
      <c r="N22">
        <v>52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24</v>
      </c>
      <c r="AJ22">
        <v>24</v>
      </c>
      <c r="AK22">
        <v>24</v>
      </c>
      <c r="AL22">
        <v>24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f t="shared" si="0"/>
        <v>1011</v>
      </c>
      <c r="AT22">
        <f t="shared" si="1"/>
        <v>36</v>
      </c>
    </row>
    <row r="23" spans="1:46" ht="15.75" x14ac:dyDescent="0.25">
      <c r="A23" s="6" t="s">
        <v>20</v>
      </c>
      <c r="B23" t="s">
        <v>24</v>
      </c>
      <c r="C23">
        <v>11</v>
      </c>
      <c r="J23">
        <v>12</v>
      </c>
      <c r="K23">
        <v>52</v>
      </c>
      <c r="L23">
        <v>52</v>
      </c>
      <c r="M23">
        <v>52</v>
      </c>
      <c r="N23">
        <v>52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f t="shared" si="0"/>
        <v>951</v>
      </c>
      <c r="AT23">
        <f t="shared" si="1"/>
        <v>36</v>
      </c>
    </row>
    <row r="24" spans="1:46" ht="15.75" x14ac:dyDescent="0.25">
      <c r="A24" s="6" t="s">
        <v>20</v>
      </c>
      <c r="B24" t="s">
        <v>25</v>
      </c>
      <c r="J24">
        <v>12</v>
      </c>
      <c r="K24">
        <v>52</v>
      </c>
      <c r="L24">
        <v>52</v>
      </c>
      <c r="M24">
        <v>52</v>
      </c>
      <c r="N24">
        <v>52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f t="shared" si="0"/>
        <v>940</v>
      </c>
      <c r="AT24">
        <f t="shared" si="1"/>
        <v>35</v>
      </c>
    </row>
    <row r="25" spans="1:46" ht="15.75" x14ac:dyDescent="0.25">
      <c r="A25" s="6" t="s">
        <v>26</v>
      </c>
      <c r="B25" t="s">
        <v>27</v>
      </c>
      <c r="AE25">
        <v>8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12</v>
      </c>
      <c r="AQ25">
        <v>12</v>
      </c>
      <c r="AR25">
        <v>12</v>
      </c>
      <c r="AS25">
        <f t="shared" si="0"/>
        <v>164</v>
      </c>
      <c r="AT25">
        <f t="shared" si="1"/>
        <v>14</v>
      </c>
    </row>
    <row r="26" spans="1:46" ht="15.75" x14ac:dyDescent="0.25">
      <c r="A26" s="6" t="s">
        <v>26</v>
      </c>
      <c r="B26" t="s">
        <v>28</v>
      </c>
      <c r="AE26">
        <v>8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f t="shared" si="0"/>
        <v>164</v>
      </c>
      <c r="AT26">
        <f t="shared" si="1"/>
        <v>14</v>
      </c>
    </row>
    <row r="27" spans="1:46" ht="15.75" x14ac:dyDescent="0.25">
      <c r="A27" s="6" t="s">
        <v>26</v>
      </c>
      <c r="B27" t="s">
        <v>29</v>
      </c>
      <c r="AE27">
        <v>8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12</v>
      </c>
      <c r="AM27">
        <v>12</v>
      </c>
      <c r="AN27">
        <v>12</v>
      </c>
      <c r="AO27">
        <v>12</v>
      </c>
      <c r="AP27">
        <v>12</v>
      </c>
      <c r="AQ27">
        <v>12</v>
      </c>
      <c r="AR27">
        <v>12</v>
      </c>
      <c r="AS27">
        <f t="shared" si="0"/>
        <v>164</v>
      </c>
      <c r="AT27">
        <f t="shared" si="1"/>
        <v>14</v>
      </c>
    </row>
    <row r="28" spans="1:46" ht="15.75" x14ac:dyDescent="0.25">
      <c r="A28" s="6" t="s">
        <v>26</v>
      </c>
      <c r="B28" t="s">
        <v>30</v>
      </c>
      <c r="AE28">
        <v>8</v>
      </c>
      <c r="AF28">
        <v>12</v>
      </c>
      <c r="AG28">
        <v>12</v>
      </c>
      <c r="AH28">
        <v>12</v>
      </c>
      <c r="AI28">
        <v>12</v>
      </c>
      <c r="AJ28">
        <v>12</v>
      </c>
      <c r="AK28">
        <v>12</v>
      </c>
      <c r="AL28">
        <v>12</v>
      </c>
      <c r="AM28">
        <v>11</v>
      </c>
      <c r="AS28">
        <f t="shared" si="0"/>
        <v>103</v>
      </c>
      <c r="AT28">
        <f t="shared" si="1"/>
        <v>9</v>
      </c>
    </row>
    <row r="29" spans="1:46" ht="15.75" x14ac:dyDescent="0.25">
      <c r="A29" s="6" t="s">
        <v>26</v>
      </c>
      <c r="B29" t="s">
        <v>31</v>
      </c>
      <c r="AE29">
        <v>8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11</v>
      </c>
      <c r="AS29">
        <f t="shared" si="0"/>
        <v>103</v>
      </c>
      <c r="AT29">
        <f t="shared" si="1"/>
        <v>9</v>
      </c>
    </row>
    <row r="30" spans="1:46" ht="15.75" x14ac:dyDescent="0.25">
      <c r="A30" s="6" t="s">
        <v>32</v>
      </c>
      <c r="B30" t="s">
        <v>33</v>
      </c>
      <c r="AE30">
        <v>8</v>
      </c>
      <c r="AF30">
        <v>12</v>
      </c>
      <c r="AG30">
        <v>12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12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f t="shared" si="0"/>
        <v>164</v>
      </c>
      <c r="AT30">
        <f t="shared" si="1"/>
        <v>14</v>
      </c>
    </row>
    <row r="31" spans="1:46" ht="15.75" x14ac:dyDescent="0.25">
      <c r="A31" s="6" t="s">
        <v>32</v>
      </c>
      <c r="B31" t="s">
        <v>34</v>
      </c>
      <c r="AE31">
        <v>8</v>
      </c>
      <c r="AF31">
        <v>12</v>
      </c>
      <c r="AG31">
        <v>12</v>
      </c>
      <c r="AH31">
        <v>12</v>
      </c>
      <c r="AI31">
        <v>12</v>
      </c>
      <c r="AJ31">
        <v>12</v>
      </c>
      <c r="AK31">
        <v>12</v>
      </c>
      <c r="AL31">
        <v>12</v>
      </c>
      <c r="AM31">
        <v>11</v>
      </c>
      <c r="AS31">
        <f t="shared" si="0"/>
        <v>103</v>
      </c>
      <c r="AT31">
        <f t="shared" si="1"/>
        <v>9</v>
      </c>
    </row>
    <row r="32" spans="1:46" ht="15.75" x14ac:dyDescent="0.25">
      <c r="A32" s="6" t="s">
        <v>32</v>
      </c>
      <c r="B32" t="s">
        <v>35</v>
      </c>
      <c r="AE32">
        <v>8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f t="shared" si="0"/>
        <v>164</v>
      </c>
      <c r="AT32">
        <f t="shared" si="1"/>
        <v>14</v>
      </c>
    </row>
    <row r="33" spans="1:46" ht="15.75" x14ac:dyDescent="0.25">
      <c r="A33" s="6" t="s">
        <v>32</v>
      </c>
      <c r="B33" t="s">
        <v>36</v>
      </c>
      <c r="AE33">
        <v>8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f t="shared" si="0"/>
        <v>164</v>
      </c>
      <c r="AT33">
        <f t="shared" si="1"/>
        <v>14</v>
      </c>
    </row>
    <row r="34" spans="1:46" ht="15.75" x14ac:dyDescent="0.25">
      <c r="A34" s="6" t="s">
        <v>32</v>
      </c>
      <c r="B34" t="s">
        <v>37</v>
      </c>
      <c r="AE34">
        <v>8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12</v>
      </c>
      <c r="AQ34">
        <v>12</v>
      </c>
      <c r="AR34">
        <v>12</v>
      </c>
      <c r="AS34">
        <f t="shared" si="0"/>
        <v>164</v>
      </c>
      <c r="AT34">
        <f t="shared" si="1"/>
        <v>14</v>
      </c>
    </row>
    <row r="35" spans="1:46" ht="15.75" x14ac:dyDescent="0.25">
      <c r="A35" s="6" t="s">
        <v>32</v>
      </c>
      <c r="B35" t="s">
        <v>38</v>
      </c>
      <c r="AE35">
        <v>8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f t="shared" si="0"/>
        <v>164</v>
      </c>
      <c r="AT35">
        <f t="shared" si="1"/>
        <v>14</v>
      </c>
    </row>
    <row r="36" spans="1:46" ht="15.75" x14ac:dyDescent="0.25">
      <c r="A36" s="6" t="s">
        <v>32</v>
      </c>
      <c r="B36" t="s">
        <v>39</v>
      </c>
      <c r="AE36">
        <v>8</v>
      </c>
      <c r="AF36">
        <v>12</v>
      </c>
      <c r="AG36">
        <v>12</v>
      </c>
      <c r="AH36">
        <v>12</v>
      </c>
      <c r="AI36">
        <v>12</v>
      </c>
      <c r="AJ36">
        <v>12</v>
      </c>
      <c r="AK36">
        <v>12</v>
      </c>
      <c r="AL36">
        <v>12</v>
      </c>
      <c r="AM36">
        <v>12</v>
      </c>
      <c r="AN36">
        <v>12</v>
      </c>
      <c r="AO36">
        <v>12</v>
      </c>
      <c r="AP36">
        <v>12</v>
      </c>
      <c r="AQ36">
        <v>12</v>
      </c>
      <c r="AR36">
        <v>12</v>
      </c>
      <c r="AS36">
        <f t="shared" si="0"/>
        <v>164</v>
      </c>
      <c r="AT36">
        <f t="shared" si="1"/>
        <v>14</v>
      </c>
    </row>
    <row r="37" spans="1:46" ht="15.75" x14ac:dyDescent="0.25">
      <c r="A37" s="6" t="s">
        <v>40</v>
      </c>
      <c r="B37" t="s">
        <v>41</v>
      </c>
      <c r="Y37">
        <v>18</v>
      </c>
      <c r="Z37">
        <v>24</v>
      </c>
      <c r="AA37">
        <v>24</v>
      </c>
      <c r="AB37">
        <v>24</v>
      </c>
      <c r="AC37">
        <v>24</v>
      </c>
      <c r="AD37">
        <v>24</v>
      </c>
      <c r="AE37">
        <v>24</v>
      </c>
      <c r="AF37">
        <v>24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f t="shared" si="0"/>
        <v>330</v>
      </c>
      <c r="AT37">
        <f t="shared" si="1"/>
        <v>20</v>
      </c>
    </row>
    <row r="38" spans="1:46" ht="15.75" x14ac:dyDescent="0.25">
      <c r="A38" s="6" t="s">
        <v>40</v>
      </c>
      <c r="B38" t="s">
        <v>42</v>
      </c>
      <c r="Y38">
        <v>18</v>
      </c>
      <c r="Z38">
        <v>24</v>
      </c>
      <c r="AA38">
        <v>24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11</v>
      </c>
      <c r="AS38">
        <f t="shared" si="0"/>
        <v>317</v>
      </c>
      <c r="AT38">
        <f t="shared" si="1"/>
        <v>19</v>
      </c>
    </row>
    <row r="39" spans="1:46" ht="15.75" x14ac:dyDescent="0.25">
      <c r="A39" s="6" t="s">
        <v>40</v>
      </c>
      <c r="B39" t="s">
        <v>43</v>
      </c>
      <c r="Y39">
        <v>18</v>
      </c>
      <c r="Z39">
        <v>24</v>
      </c>
      <c r="AA39">
        <v>24</v>
      </c>
      <c r="AB39">
        <v>24</v>
      </c>
      <c r="AC39">
        <v>24</v>
      </c>
      <c r="AD39">
        <v>24</v>
      </c>
      <c r="AE39">
        <v>24</v>
      </c>
      <c r="AF39">
        <v>24</v>
      </c>
      <c r="AG39">
        <v>12</v>
      </c>
      <c r="AH39">
        <v>12</v>
      </c>
      <c r="AI39">
        <v>12</v>
      </c>
      <c r="AJ39">
        <v>12</v>
      </c>
      <c r="AK39">
        <v>12</v>
      </c>
      <c r="AL39">
        <v>12</v>
      </c>
      <c r="AM39">
        <v>11</v>
      </c>
      <c r="AS39">
        <f t="shared" si="0"/>
        <v>269</v>
      </c>
      <c r="AT39">
        <f t="shared" si="1"/>
        <v>15</v>
      </c>
    </row>
    <row r="40" spans="1:46" ht="15.75" x14ac:dyDescent="0.25">
      <c r="A40" s="6" t="s">
        <v>40</v>
      </c>
      <c r="B40" t="s">
        <v>44</v>
      </c>
      <c r="Y40">
        <v>18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12</v>
      </c>
      <c r="AH40">
        <v>12</v>
      </c>
      <c r="AI40">
        <v>12</v>
      </c>
      <c r="AJ40">
        <v>12</v>
      </c>
      <c r="AK40">
        <v>12</v>
      </c>
      <c r="AL40">
        <v>12</v>
      </c>
      <c r="AM40">
        <v>11</v>
      </c>
      <c r="AR40">
        <v>6</v>
      </c>
      <c r="AS40">
        <f t="shared" si="0"/>
        <v>275</v>
      </c>
      <c r="AT40">
        <f t="shared" si="1"/>
        <v>16</v>
      </c>
    </row>
    <row r="41" spans="1:46" ht="15.75" x14ac:dyDescent="0.25">
      <c r="A41" s="6" t="s">
        <v>40</v>
      </c>
      <c r="B41" t="s">
        <v>45</v>
      </c>
      <c r="Y41">
        <v>18</v>
      </c>
      <c r="Z41">
        <v>24</v>
      </c>
      <c r="AA41">
        <v>24</v>
      </c>
      <c r="AB41">
        <v>24</v>
      </c>
      <c r="AC41">
        <v>24</v>
      </c>
      <c r="AD41">
        <v>24</v>
      </c>
      <c r="AE41">
        <v>24</v>
      </c>
      <c r="AF41">
        <v>24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f t="shared" si="0"/>
        <v>330</v>
      </c>
      <c r="AT41">
        <f t="shared" si="1"/>
        <v>20</v>
      </c>
    </row>
    <row r="42" spans="1:46" ht="15.75" x14ac:dyDescent="0.25">
      <c r="A42" s="6" t="s">
        <v>46</v>
      </c>
      <c r="B42" t="s">
        <v>47</v>
      </c>
      <c r="M42">
        <v>42</v>
      </c>
      <c r="N42">
        <v>52</v>
      </c>
      <c r="O42">
        <v>24</v>
      </c>
      <c r="P42">
        <v>24</v>
      </c>
      <c r="Q42">
        <v>24</v>
      </c>
      <c r="R42">
        <v>24</v>
      </c>
      <c r="S42">
        <v>21</v>
      </c>
      <c r="U42">
        <v>15</v>
      </c>
      <c r="V42">
        <v>24</v>
      </c>
      <c r="W42">
        <v>24</v>
      </c>
      <c r="X42">
        <v>24</v>
      </c>
      <c r="Y42">
        <v>24</v>
      </c>
      <c r="Z42">
        <v>24</v>
      </c>
      <c r="AA42">
        <v>24</v>
      </c>
      <c r="AB42">
        <v>24</v>
      </c>
      <c r="AC42">
        <v>24</v>
      </c>
      <c r="AD42">
        <v>24</v>
      </c>
      <c r="AE42">
        <v>24</v>
      </c>
      <c r="AF42">
        <v>24</v>
      </c>
      <c r="AG42">
        <v>24</v>
      </c>
      <c r="AH42">
        <v>24</v>
      </c>
      <c r="AI42">
        <v>24</v>
      </c>
      <c r="AJ42">
        <v>12</v>
      </c>
      <c r="AK42">
        <v>12</v>
      </c>
      <c r="AL42">
        <v>12</v>
      </c>
      <c r="AM42">
        <v>12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f t="shared" si="0"/>
        <v>670</v>
      </c>
      <c r="AT42">
        <f t="shared" si="1"/>
        <v>31</v>
      </c>
    </row>
    <row r="43" spans="1:46" ht="15.75" x14ac:dyDescent="0.25">
      <c r="A43" s="6" t="s">
        <v>46</v>
      </c>
      <c r="B43" t="s">
        <v>48</v>
      </c>
      <c r="M43">
        <v>42</v>
      </c>
      <c r="N43">
        <v>52</v>
      </c>
      <c r="O43">
        <v>24</v>
      </c>
      <c r="P43">
        <v>24</v>
      </c>
      <c r="Q43">
        <v>24</v>
      </c>
      <c r="R43">
        <v>24</v>
      </c>
      <c r="S43">
        <v>21</v>
      </c>
      <c r="U43">
        <v>15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24</v>
      </c>
      <c r="AE43">
        <v>24</v>
      </c>
      <c r="AF43">
        <v>24</v>
      </c>
      <c r="AG43">
        <v>24</v>
      </c>
      <c r="AH43">
        <v>24</v>
      </c>
      <c r="AI43">
        <v>24</v>
      </c>
      <c r="AJ43">
        <v>12</v>
      </c>
      <c r="AK43">
        <v>12</v>
      </c>
      <c r="AL43">
        <v>12</v>
      </c>
      <c r="AM43">
        <v>12</v>
      </c>
      <c r="AN43">
        <v>12</v>
      </c>
      <c r="AO43">
        <v>12</v>
      </c>
      <c r="AP43">
        <v>12</v>
      </c>
      <c r="AQ43">
        <v>12</v>
      </c>
      <c r="AR43">
        <v>12</v>
      </c>
      <c r="AS43">
        <f t="shared" si="0"/>
        <v>670</v>
      </c>
      <c r="AT43">
        <f t="shared" si="1"/>
        <v>31</v>
      </c>
    </row>
    <row r="44" spans="1:46" ht="15.75" x14ac:dyDescent="0.25">
      <c r="A44" s="6" t="s">
        <v>46</v>
      </c>
      <c r="B44" t="s">
        <v>49</v>
      </c>
      <c r="M44">
        <v>42</v>
      </c>
      <c r="N44">
        <v>52</v>
      </c>
      <c r="O44">
        <v>24</v>
      </c>
      <c r="P44">
        <v>24</v>
      </c>
      <c r="Q44">
        <v>24</v>
      </c>
      <c r="R44">
        <v>24</v>
      </c>
      <c r="S44">
        <v>21</v>
      </c>
      <c r="U44">
        <v>15</v>
      </c>
      <c r="V44">
        <v>24</v>
      </c>
      <c r="W44">
        <v>24</v>
      </c>
      <c r="X44">
        <v>24</v>
      </c>
      <c r="Y44">
        <v>24</v>
      </c>
      <c r="Z44">
        <v>24</v>
      </c>
      <c r="AA44">
        <v>24</v>
      </c>
      <c r="AB44">
        <v>24</v>
      </c>
      <c r="AC44">
        <v>24</v>
      </c>
      <c r="AD44">
        <v>24</v>
      </c>
      <c r="AE44">
        <v>24</v>
      </c>
      <c r="AF44">
        <v>24</v>
      </c>
      <c r="AG44">
        <v>24</v>
      </c>
      <c r="AH44">
        <v>24</v>
      </c>
      <c r="AI44">
        <v>24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  <c r="AQ44">
        <v>12</v>
      </c>
      <c r="AR44">
        <v>12</v>
      </c>
      <c r="AS44">
        <f t="shared" si="0"/>
        <v>670</v>
      </c>
      <c r="AT44">
        <f t="shared" si="1"/>
        <v>31</v>
      </c>
    </row>
    <row r="45" spans="1:46" ht="15.75" x14ac:dyDescent="0.25">
      <c r="A45" s="6" t="s">
        <v>46</v>
      </c>
      <c r="B45" t="s">
        <v>50</v>
      </c>
      <c r="M45">
        <v>42</v>
      </c>
      <c r="N45">
        <v>52</v>
      </c>
      <c r="O45">
        <v>24</v>
      </c>
      <c r="P45">
        <v>24</v>
      </c>
      <c r="Q45">
        <v>24</v>
      </c>
      <c r="R45">
        <v>24</v>
      </c>
      <c r="S45">
        <v>21</v>
      </c>
      <c r="U45">
        <v>15</v>
      </c>
      <c r="V45">
        <v>24</v>
      </c>
      <c r="W45">
        <v>24</v>
      </c>
      <c r="X45">
        <v>24</v>
      </c>
      <c r="Y45">
        <v>24</v>
      </c>
      <c r="Z45">
        <v>24</v>
      </c>
      <c r="AA45">
        <v>24</v>
      </c>
      <c r="AB45">
        <v>24</v>
      </c>
      <c r="AC45">
        <v>24</v>
      </c>
      <c r="AD45">
        <v>24</v>
      </c>
      <c r="AE45">
        <v>24</v>
      </c>
      <c r="AF45">
        <v>24</v>
      </c>
      <c r="AG45">
        <v>24</v>
      </c>
      <c r="AH45">
        <v>24</v>
      </c>
      <c r="AI45">
        <v>24</v>
      </c>
      <c r="AJ45">
        <v>12</v>
      </c>
      <c r="AK45">
        <v>12</v>
      </c>
      <c r="AL45">
        <v>12</v>
      </c>
      <c r="AM45">
        <v>12</v>
      </c>
      <c r="AN45">
        <v>12</v>
      </c>
      <c r="AO45">
        <v>12</v>
      </c>
      <c r="AP45">
        <v>12</v>
      </c>
      <c r="AQ45">
        <v>12</v>
      </c>
      <c r="AR45">
        <v>12</v>
      </c>
      <c r="AS45">
        <f t="shared" si="0"/>
        <v>670</v>
      </c>
      <c r="AT45">
        <f t="shared" si="1"/>
        <v>31</v>
      </c>
    </row>
    <row r="46" spans="1:46" ht="15.75" x14ac:dyDescent="0.25">
      <c r="A46" s="6" t="s">
        <v>46</v>
      </c>
      <c r="B46" t="s">
        <v>51</v>
      </c>
      <c r="M46">
        <v>42</v>
      </c>
      <c r="N46">
        <v>52</v>
      </c>
      <c r="O46">
        <v>24</v>
      </c>
      <c r="P46">
        <v>24</v>
      </c>
      <c r="Q46">
        <v>24</v>
      </c>
      <c r="R46">
        <v>24</v>
      </c>
      <c r="S46">
        <v>21</v>
      </c>
      <c r="U46">
        <v>15</v>
      </c>
      <c r="V46">
        <v>24</v>
      </c>
      <c r="W46">
        <v>24</v>
      </c>
      <c r="X46">
        <v>24</v>
      </c>
      <c r="Y46">
        <v>24</v>
      </c>
      <c r="Z46">
        <v>24</v>
      </c>
      <c r="AA46">
        <v>24</v>
      </c>
      <c r="AB46">
        <v>24</v>
      </c>
      <c r="AC46">
        <v>24</v>
      </c>
      <c r="AD46">
        <v>24</v>
      </c>
      <c r="AE46">
        <v>24</v>
      </c>
      <c r="AF46">
        <v>24</v>
      </c>
      <c r="AG46">
        <v>24</v>
      </c>
      <c r="AH46">
        <v>24</v>
      </c>
      <c r="AI46">
        <v>24</v>
      </c>
      <c r="AJ46">
        <v>12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12</v>
      </c>
      <c r="AR46">
        <v>12</v>
      </c>
      <c r="AS46">
        <f t="shared" si="0"/>
        <v>670</v>
      </c>
      <c r="AT46">
        <f t="shared" si="1"/>
        <v>31</v>
      </c>
    </row>
    <row r="47" spans="1:46" ht="15.75" x14ac:dyDescent="0.25">
      <c r="A47" s="6" t="s">
        <v>46</v>
      </c>
      <c r="B47" t="s">
        <v>52</v>
      </c>
      <c r="M47">
        <v>42</v>
      </c>
      <c r="N47">
        <v>52</v>
      </c>
      <c r="O47">
        <v>24</v>
      </c>
      <c r="P47">
        <v>24</v>
      </c>
      <c r="Q47">
        <v>24</v>
      </c>
      <c r="R47">
        <v>24</v>
      </c>
      <c r="S47">
        <v>21</v>
      </c>
      <c r="U47">
        <v>15</v>
      </c>
      <c r="V47">
        <v>24</v>
      </c>
      <c r="W47">
        <v>24</v>
      </c>
      <c r="X47">
        <v>24</v>
      </c>
      <c r="Y47">
        <v>24</v>
      </c>
      <c r="Z47">
        <v>24</v>
      </c>
      <c r="AA47">
        <v>24</v>
      </c>
      <c r="AB47">
        <v>24</v>
      </c>
      <c r="AC47">
        <v>24</v>
      </c>
      <c r="AD47">
        <v>24</v>
      </c>
      <c r="AE47">
        <v>24</v>
      </c>
      <c r="AF47">
        <v>24</v>
      </c>
      <c r="AG47">
        <v>24</v>
      </c>
      <c r="AH47">
        <v>24</v>
      </c>
      <c r="AI47">
        <v>24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f t="shared" si="0"/>
        <v>670</v>
      </c>
      <c r="AT47">
        <f t="shared" si="1"/>
        <v>31</v>
      </c>
    </row>
    <row r="48" spans="1:46" ht="15.75" x14ac:dyDescent="0.25">
      <c r="A48" s="6" t="s">
        <v>46</v>
      </c>
      <c r="B48" t="s">
        <v>53</v>
      </c>
      <c r="M48">
        <v>42</v>
      </c>
      <c r="N48">
        <v>52</v>
      </c>
      <c r="O48">
        <v>24</v>
      </c>
      <c r="P48">
        <v>24</v>
      </c>
      <c r="Q48">
        <v>24</v>
      </c>
      <c r="R48">
        <v>24</v>
      </c>
      <c r="S48">
        <v>21</v>
      </c>
      <c r="U48">
        <v>15</v>
      </c>
      <c r="V48">
        <v>24</v>
      </c>
      <c r="W48">
        <v>24</v>
      </c>
      <c r="X48">
        <v>24</v>
      </c>
      <c r="Y48">
        <v>24</v>
      </c>
      <c r="Z48">
        <v>24</v>
      </c>
      <c r="AA48">
        <v>24</v>
      </c>
      <c r="AB48">
        <v>24</v>
      </c>
      <c r="AC48">
        <v>24</v>
      </c>
      <c r="AD48">
        <v>24</v>
      </c>
      <c r="AE48">
        <v>24</v>
      </c>
      <c r="AF48">
        <v>24</v>
      </c>
      <c r="AG48">
        <v>24</v>
      </c>
      <c r="AH48">
        <v>24</v>
      </c>
      <c r="AI48">
        <v>24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f t="shared" si="0"/>
        <v>670</v>
      </c>
      <c r="AT48">
        <f t="shared" si="1"/>
        <v>31</v>
      </c>
    </row>
    <row r="49" spans="1:46" ht="15.75" x14ac:dyDescent="0.25">
      <c r="A49" s="6" t="s">
        <v>54</v>
      </c>
      <c r="B49" t="s">
        <v>55</v>
      </c>
      <c r="AA49">
        <v>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f t="shared" si="0"/>
        <v>260</v>
      </c>
      <c r="AT49">
        <f t="shared" si="1"/>
        <v>18</v>
      </c>
    </row>
    <row r="50" spans="1:46" ht="15.75" x14ac:dyDescent="0.25">
      <c r="A50" s="6" t="s">
        <v>54</v>
      </c>
      <c r="B50" t="s">
        <v>56</v>
      </c>
      <c r="AA50">
        <v>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f t="shared" si="0"/>
        <v>260</v>
      </c>
      <c r="AT50">
        <f t="shared" si="1"/>
        <v>18</v>
      </c>
    </row>
    <row r="51" spans="1:46" ht="15.75" x14ac:dyDescent="0.25">
      <c r="A51" s="6" t="s">
        <v>54</v>
      </c>
      <c r="B51" t="s">
        <v>57</v>
      </c>
      <c r="AA51">
        <v>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f t="shared" si="0"/>
        <v>260</v>
      </c>
      <c r="AT51">
        <f t="shared" si="1"/>
        <v>18</v>
      </c>
    </row>
    <row r="52" spans="1:46" ht="15.75" x14ac:dyDescent="0.25">
      <c r="A52" s="6" t="s">
        <v>54</v>
      </c>
      <c r="B52" t="s">
        <v>58</v>
      </c>
      <c r="AA52">
        <v>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f t="shared" si="0"/>
        <v>260</v>
      </c>
      <c r="AT52">
        <f t="shared" si="1"/>
        <v>18</v>
      </c>
    </row>
    <row r="53" spans="1:46" ht="15.75" x14ac:dyDescent="0.25">
      <c r="A53" s="6" t="s">
        <v>54</v>
      </c>
      <c r="B53" t="s">
        <v>59</v>
      </c>
      <c r="AA53">
        <v>5</v>
      </c>
      <c r="AB53">
        <v>15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f t="shared" si="0"/>
        <v>260</v>
      </c>
      <c r="AT53">
        <f t="shared" si="1"/>
        <v>18</v>
      </c>
    </row>
    <row r="54" spans="1:46" ht="15.75" x14ac:dyDescent="0.25">
      <c r="A54" s="6" t="s">
        <v>54</v>
      </c>
      <c r="B54" t="s">
        <v>60</v>
      </c>
      <c r="AA54">
        <v>5</v>
      </c>
      <c r="AB54">
        <v>15</v>
      </c>
      <c r="AC54">
        <v>15</v>
      </c>
      <c r="AD54">
        <v>15</v>
      </c>
      <c r="AE54">
        <v>15</v>
      </c>
      <c r="AF54">
        <v>15</v>
      </c>
      <c r="AG54">
        <v>15</v>
      </c>
      <c r="AH54">
        <v>15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f t="shared" si="0"/>
        <v>260</v>
      </c>
      <c r="AT54">
        <f t="shared" si="1"/>
        <v>18</v>
      </c>
    </row>
    <row r="55" spans="1:46" ht="15.75" x14ac:dyDescent="0.25">
      <c r="A55" s="6" t="s">
        <v>61</v>
      </c>
      <c r="B55" t="s">
        <v>62</v>
      </c>
      <c r="AI55">
        <v>6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f t="shared" si="0"/>
        <v>141</v>
      </c>
      <c r="AT55">
        <f t="shared" si="1"/>
        <v>10</v>
      </c>
    </row>
    <row r="56" spans="1:46" ht="15.75" x14ac:dyDescent="0.25">
      <c r="A56" s="6" t="s">
        <v>61</v>
      </c>
      <c r="B56" t="s">
        <v>63</v>
      </c>
      <c r="AI56">
        <v>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f t="shared" si="0"/>
        <v>141</v>
      </c>
      <c r="AT56">
        <f t="shared" si="1"/>
        <v>10</v>
      </c>
    </row>
    <row r="57" spans="1:46" ht="15.75" x14ac:dyDescent="0.25">
      <c r="A57" s="5" t="s">
        <v>219</v>
      </c>
      <c r="B57" t="s">
        <v>214</v>
      </c>
      <c r="AS57">
        <f>SUM(C57:AR57)</f>
        <v>0</v>
      </c>
      <c r="AT57">
        <f>COUNTIF(C57:AR57,"&gt;0")</f>
        <v>0</v>
      </c>
    </row>
  </sheetData>
  <conditionalFormatting sqref="C2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zoomScale="70" zoomScaleNormal="70" workbookViewId="0">
      <pane ySplit="1" topLeftCell="A2" activePane="bottomLeft" state="frozen"/>
      <selection activeCell="C2" sqref="C2"/>
      <selection pane="bottomLeft" sqref="A1:AT57"/>
    </sheetView>
  </sheetViews>
  <sheetFormatPr defaultRowHeight="15" x14ac:dyDescent="0.25"/>
  <cols>
    <col min="1" max="1" width="21.42578125" style="3" customWidth="1"/>
    <col min="2" max="2" width="21.42578125" bestFit="1" customWidth="1"/>
    <col min="3" max="12" width="3.7109375" bestFit="1" customWidth="1"/>
    <col min="13" max="13" width="4" bestFit="1" customWidth="1"/>
    <col min="14" max="44" width="3.7109375" bestFit="1" customWidth="1"/>
    <col min="45" max="46" width="11.28515625" customWidth="1"/>
  </cols>
  <sheetData>
    <row r="1" spans="1:46" ht="30.75" customHeight="1" x14ac:dyDescent="0.25">
      <c r="A1" s="3" t="s">
        <v>64</v>
      </c>
      <c r="B1" t="s">
        <v>65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4" t="s">
        <v>66</v>
      </c>
      <c r="AT1" s="4" t="s">
        <v>67</v>
      </c>
    </row>
    <row r="2" spans="1:46" ht="15.75" x14ac:dyDescent="0.25">
      <c r="A2" s="6" t="s">
        <v>0</v>
      </c>
      <c r="B2" t="s">
        <v>1</v>
      </c>
      <c r="I2">
        <v>40</v>
      </c>
      <c r="J2">
        <v>52</v>
      </c>
      <c r="K2">
        <v>52</v>
      </c>
      <c r="L2">
        <v>52</v>
      </c>
      <c r="M2">
        <v>52</v>
      </c>
      <c r="N2">
        <v>52</v>
      </c>
      <c r="O2">
        <v>24</v>
      </c>
      <c r="P2">
        <v>24</v>
      </c>
      <c r="Q2">
        <v>24</v>
      </c>
      <c r="R2">
        <v>24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f>SUM(C2:AR2)</f>
        <v>1020</v>
      </c>
      <c r="AT2">
        <f>COUNTIF(C2:AR2,"&gt;0")</f>
        <v>36</v>
      </c>
    </row>
    <row r="3" spans="1:46" ht="15.75" x14ac:dyDescent="0.25">
      <c r="A3" s="6" t="s">
        <v>0</v>
      </c>
      <c r="B3" t="s">
        <v>2</v>
      </c>
      <c r="C3">
        <v>9</v>
      </c>
      <c r="I3">
        <v>40</v>
      </c>
      <c r="J3">
        <v>52</v>
      </c>
      <c r="K3">
        <v>52</v>
      </c>
      <c r="L3">
        <v>52</v>
      </c>
      <c r="M3">
        <v>52</v>
      </c>
      <c r="N3">
        <v>52</v>
      </c>
      <c r="O3">
        <v>24</v>
      </c>
      <c r="P3">
        <v>24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f t="shared" ref="AS3:AS56" si="0">SUM(C3:AR3)</f>
        <v>1029</v>
      </c>
      <c r="AT3">
        <f t="shared" ref="AT3:AT56" si="1">COUNTIF(C3:AR3,"&gt;0")</f>
        <v>37</v>
      </c>
    </row>
    <row r="4" spans="1:46" ht="15.75" x14ac:dyDescent="0.25">
      <c r="A4" s="6" t="s">
        <v>0</v>
      </c>
      <c r="B4" t="s">
        <v>3</v>
      </c>
      <c r="C4">
        <v>9</v>
      </c>
      <c r="I4">
        <v>40</v>
      </c>
      <c r="J4">
        <v>52</v>
      </c>
      <c r="K4">
        <v>52</v>
      </c>
      <c r="L4">
        <v>52</v>
      </c>
      <c r="M4">
        <v>52</v>
      </c>
      <c r="N4">
        <v>52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24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24</v>
      </c>
      <c r="AE4">
        <v>24</v>
      </c>
      <c r="AF4">
        <v>24</v>
      </c>
      <c r="AG4">
        <v>24</v>
      </c>
      <c r="AH4">
        <v>24</v>
      </c>
      <c r="AI4">
        <v>24</v>
      </c>
      <c r="AJ4">
        <v>24</v>
      </c>
      <c r="AK4">
        <v>24</v>
      </c>
      <c r="AL4">
        <v>24</v>
      </c>
      <c r="AM4">
        <v>24</v>
      </c>
      <c r="AN4">
        <v>24</v>
      </c>
      <c r="AO4">
        <v>24</v>
      </c>
      <c r="AP4">
        <v>24</v>
      </c>
      <c r="AQ4">
        <v>24</v>
      </c>
      <c r="AR4">
        <v>24</v>
      </c>
      <c r="AS4">
        <f t="shared" si="0"/>
        <v>1029</v>
      </c>
      <c r="AT4">
        <f t="shared" si="1"/>
        <v>37</v>
      </c>
    </row>
    <row r="5" spans="1:46" ht="15.75" x14ac:dyDescent="0.25">
      <c r="A5" s="6" t="s">
        <v>0</v>
      </c>
      <c r="B5" t="s">
        <v>4</v>
      </c>
      <c r="C5">
        <v>5</v>
      </c>
      <c r="I5">
        <v>40</v>
      </c>
      <c r="J5">
        <v>52</v>
      </c>
      <c r="K5">
        <v>52</v>
      </c>
      <c r="L5">
        <v>52</v>
      </c>
      <c r="M5">
        <v>52</v>
      </c>
      <c r="N5">
        <v>52</v>
      </c>
      <c r="O5">
        <v>24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f t="shared" si="0"/>
        <v>1025</v>
      </c>
      <c r="AT5">
        <f t="shared" si="1"/>
        <v>37</v>
      </c>
    </row>
    <row r="6" spans="1:46" ht="15.75" x14ac:dyDescent="0.25">
      <c r="A6" s="6" t="s">
        <v>0</v>
      </c>
      <c r="B6" t="s">
        <v>5</v>
      </c>
      <c r="C6">
        <v>5</v>
      </c>
      <c r="G6">
        <v>34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  <c r="N6">
        <v>52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f t="shared" si="0"/>
        <v>1123</v>
      </c>
      <c r="AT6">
        <f t="shared" si="1"/>
        <v>39</v>
      </c>
    </row>
    <row r="7" spans="1:46" ht="15.75" x14ac:dyDescent="0.25">
      <c r="A7" s="6" t="s">
        <v>0</v>
      </c>
      <c r="B7" t="s">
        <v>6</v>
      </c>
      <c r="I7">
        <v>41</v>
      </c>
      <c r="J7">
        <v>52</v>
      </c>
      <c r="K7">
        <v>52</v>
      </c>
      <c r="L7">
        <v>52</v>
      </c>
      <c r="M7">
        <v>52</v>
      </c>
      <c r="N7">
        <v>52</v>
      </c>
      <c r="O7">
        <v>24</v>
      </c>
      <c r="P7">
        <v>24</v>
      </c>
      <c r="Q7">
        <v>24</v>
      </c>
      <c r="R7">
        <v>24</v>
      </c>
      <c r="S7">
        <v>24</v>
      </c>
      <c r="T7">
        <v>24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24</v>
      </c>
      <c r="AE7">
        <v>24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f t="shared" si="0"/>
        <v>1021</v>
      </c>
      <c r="AT7">
        <f t="shared" si="1"/>
        <v>36</v>
      </c>
    </row>
    <row r="8" spans="1:46" ht="15.75" x14ac:dyDescent="0.25">
      <c r="A8" s="6" t="s">
        <v>0</v>
      </c>
      <c r="B8" t="s">
        <v>7</v>
      </c>
      <c r="I8">
        <v>41</v>
      </c>
      <c r="J8">
        <v>52</v>
      </c>
      <c r="K8">
        <v>52</v>
      </c>
      <c r="L8">
        <v>52</v>
      </c>
      <c r="M8">
        <v>52</v>
      </c>
      <c r="N8">
        <v>52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f t="shared" si="0"/>
        <v>1021</v>
      </c>
      <c r="AT8">
        <f t="shared" si="1"/>
        <v>36</v>
      </c>
    </row>
    <row r="9" spans="1:46" ht="15.75" x14ac:dyDescent="0.25">
      <c r="A9" s="6" t="s">
        <v>0</v>
      </c>
      <c r="B9" t="s">
        <v>8</v>
      </c>
      <c r="I9">
        <v>41</v>
      </c>
      <c r="J9">
        <v>52</v>
      </c>
      <c r="K9">
        <v>52</v>
      </c>
      <c r="L9">
        <v>52</v>
      </c>
      <c r="M9">
        <v>52</v>
      </c>
      <c r="N9">
        <v>52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f t="shared" si="0"/>
        <v>1021</v>
      </c>
      <c r="AT9">
        <f t="shared" si="1"/>
        <v>36</v>
      </c>
    </row>
    <row r="10" spans="1:46" ht="15.75" x14ac:dyDescent="0.25">
      <c r="A10" s="6" t="s">
        <v>0</v>
      </c>
      <c r="B10" t="s">
        <v>9</v>
      </c>
      <c r="C10">
        <v>11</v>
      </c>
      <c r="J10">
        <v>34</v>
      </c>
      <c r="K10">
        <v>52</v>
      </c>
      <c r="L10">
        <v>52</v>
      </c>
      <c r="M10">
        <v>52</v>
      </c>
      <c r="N10">
        <v>52</v>
      </c>
      <c r="O10">
        <v>24</v>
      </c>
      <c r="P10">
        <v>24</v>
      </c>
      <c r="Q10">
        <v>24</v>
      </c>
      <c r="R10">
        <v>24</v>
      </c>
      <c r="S10">
        <v>24</v>
      </c>
      <c r="T10">
        <v>24</v>
      </c>
      <c r="U10">
        <v>24</v>
      </c>
      <c r="V10">
        <v>24</v>
      </c>
      <c r="W10">
        <v>24</v>
      </c>
      <c r="X10">
        <v>24</v>
      </c>
      <c r="Y10">
        <v>24</v>
      </c>
      <c r="Z10">
        <v>24</v>
      </c>
      <c r="AA10">
        <v>24</v>
      </c>
      <c r="AB10">
        <v>24</v>
      </c>
      <c r="AC10">
        <v>24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f t="shared" si="0"/>
        <v>973</v>
      </c>
      <c r="AT10">
        <f t="shared" si="1"/>
        <v>36</v>
      </c>
    </row>
    <row r="11" spans="1:46" ht="15.75" x14ac:dyDescent="0.25">
      <c r="A11" s="6" t="s">
        <v>10</v>
      </c>
      <c r="B11" t="s">
        <v>11</v>
      </c>
      <c r="J11">
        <v>34</v>
      </c>
      <c r="K11">
        <v>52</v>
      </c>
      <c r="L11">
        <v>52</v>
      </c>
      <c r="M11">
        <v>52</v>
      </c>
      <c r="N11">
        <v>52</v>
      </c>
      <c r="O11">
        <v>24</v>
      </c>
      <c r="P11">
        <v>24</v>
      </c>
      <c r="Q11">
        <v>24</v>
      </c>
      <c r="R11">
        <v>24</v>
      </c>
      <c r="S11">
        <v>24</v>
      </c>
      <c r="T1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f t="shared" si="0"/>
        <v>962</v>
      </c>
      <c r="AT11">
        <f t="shared" si="1"/>
        <v>35</v>
      </c>
    </row>
    <row r="12" spans="1:46" ht="15.75" x14ac:dyDescent="0.25">
      <c r="A12" s="6" t="s">
        <v>10</v>
      </c>
      <c r="B12" t="s">
        <v>12</v>
      </c>
      <c r="M12">
        <v>42</v>
      </c>
      <c r="N12">
        <v>52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J12">
        <v>24</v>
      </c>
      <c r="AK12">
        <v>24</v>
      </c>
      <c r="AL12">
        <v>24</v>
      </c>
      <c r="AM12">
        <v>24</v>
      </c>
      <c r="AN12">
        <v>24</v>
      </c>
      <c r="AO12">
        <v>24</v>
      </c>
      <c r="AP12">
        <v>24</v>
      </c>
      <c r="AQ12">
        <v>24</v>
      </c>
      <c r="AR12">
        <v>24</v>
      </c>
      <c r="AS12">
        <f t="shared" si="0"/>
        <v>814</v>
      </c>
      <c r="AT12">
        <f t="shared" si="1"/>
        <v>32</v>
      </c>
    </row>
    <row r="13" spans="1:46" ht="15.75" x14ac:dyDescent="0.25">
      <c r="A13" s="6" t="s">
        <v>10</v>
      </c>
      <c r="B13" t="s">
        <v>13</v>
      </c>
      <c r="M13">
        <v>42</v>
      </c>
      <c r="N13">
        <v>52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J13">
        <v>24</v>
      </c>
      <c r="AK13">
        <v>24</v>
      </c>
      <c r="AL13">
        <v>24</v>
      </c>
      <c r="AM13">
        <v>24</v>
      </c>
      <c r="AN13">
        <v>24</v>
      </c>
      <c r="AO13">
        <v>24</v>
      </c>
      <c r="AP13">
        <v>24</v>
      </c>
      <c r="AQ13">
        <v>24</v>
      </c>
      <c r="AR13">
        <v>24</v>
      </c>
      <c r="AS13">
        <f t="shared" si="0"/>
        <v>814</v>
      </c>
      <c r="AT13">
        <f t="shared" si="1"/>
        <v>32</v>
      </c>
    </row>
    <row r="14" spans="1:46" ht="15.75" x14ac:dyDescent="0.25">
      <c r="A14" s="6" t="s">
        <v>10</v>
      </c>
      <c r="B14" t="s">
        <v>14</v>
      </c>
      <c r="C14">
        <v>8</v>
      </c>
      <c r="I14">
        <v>31</v>
      </c>
      <c r="J14">
        <v>52</v>
      </c>
      <c r="K14">
        <v>52</v>
      </c>
      <c r="L14">
        <v>52</v>
      </c>
      <c r="M14">
        <v>52</v>
      </c>
      <c r="N14">
        <v>52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24</v>
      </c>
      <c r="AE14">
        <v>24</v>
      </c>
      <c r="AF14">
        <v>24</v>
      </c>
      <c r="AG14">
        <v>24</v>
      </c>
      <c r="AH14">
        <v>24</v>
      </c>
      <c r="AI14">
        <v>24</v>
      </c>
      <c r="AJ14">
        <v>24</v>
      </c>
      <c r="AK14">
        <v>24</v>
      </c>
      <c r="AL14">
        <v>24</v>
      </c>
      <c r="AM14">
        <v>24</v>
      </c>
      <c r="AN14">
        <v>24</v>
      </c>
      <c r="AO14">
        <v>24</v>
      </c>
      <c r="AP14">
        <v>24</v>
      </c>
      <c r="AQ14">
        <v>24</v>
      </c>
      <c r="AR14">
        <v>24</v>
      </c>
      <c r="AS14">
        <f t="shared" si="0"/>
        <v>1019</v>
      </c>
      <c r="AT14">
        <f t="shared" si="1"/>
        <v>37</v>
      </c>
    </row>
    <row r="15" spans="1:46" ht="15.75" x14ac:dyDescent="0.25">
      <c r="A15" s="6" t="s">
        <v>10</v>
      </c>
      <c r="B15" t="s">
        <v>15</v>
      </c>
      <c r="G15">
        <v>8</v>
      </c>
      <c r="H15">
        <v>6</v>
      </c>
      <c r="I15">
        <v>31</v>
      </c>
      <c r="J15">
        <v>52</v>
      </c>
      <c r="K15">
        <v>52</v>
      </c>
      <c r="L15">
        <v>52</v>
      </c>
      <c r="M15">
        <v>52</v>
      </c>
      <c r="N15">
        <v>52</v>
      </c>
      <c r="O15">
        <v>24</v>
      </c>
      <c r="P15">
        <v>15</v>
      </c>
      <c r="AS15">
        <f t="shared" si="0"/>
        <v>344</v>
      </c>
      <c r="AT15">
        <f t="shared" si="1"/>
        <v>10</v>
      </c>
    </row>
    <row r="16" spans="1:46" ht="15.75" x14ac:dyDescent="0.25">
      <c r="A16" s="6" t="s">
        <v>10</v>
      </c>
      <c r="B16" t="s">
        <v>16</v>
      </c>
      <c r="L16">
        <v>28</v>
      </c>
      <c r="M16">
        <v>52</v>
      </c>
      <c r="N16">
        <v>52</v>
      </c>
      <c r="O16">
        <v>24</v>
      </c>
      <c r="P16">
        <v>24</v>
      </c>
      <c r="Q16">
        <v>24</v>
      </c>
      <c r="R16">
        <v>24</v>
      </c>
      <c r="S16">
        <v>24</v>
      </c>
      <c r="T16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f t="shared" si="0"/>
        <v>852</v>
      </c>
      <c r="AT16">
        <f t="shared" si="1"/>
        <v>33</v>
      </c>
    </row>
    <row r="17" spans="1:46" ht="15.75" x14ac:dyDescent="0.25">
      <c r="A17" s="6" t="s">
        <v>10</v>
      </c>
      <c r="B17" t="s">
        <v>17</v>
      </c>
      <c r="C17">
        <v>8</v>
      </c>
      <c r="I17">
        <v>31</v>
      </c>
      <c r="J17">
        <v>52</v>
      </c>
      <c r="K17">
        <v>52</v>
      </c>
      <c r="L17">
        <v>52</v>
      </c>
      <c r="M17">
        <v>52</v>
      </c>
      <c r="N17">
        <v>52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f t="shared" si="0"/>
        <v>1019</v>
      </c>
      <c r="AT17">
        <f t="shared" si="1"/>
        <v>37</v>
      </c>
    </row>
    <row r="18" spans="1:46" ht="15.75" x14ac:dyDescent="0.25">
      <c r="A18" s="6" t="s">
        <v>10</v>
      </c>
      <c r="B18" t="s">
        <v>18</v>
      </c>
      <c r="J18">
        <v>37</v>
      </c>
      <c r="K18">
        <v>52</v>
      </c>
      <c r="L18">
        <v>52</v>
      </c>
      <c r="M18">
        <v>52</v>
      </c>
      <c r="N18">
        <v>52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f t="shared" si="0"/>
        <v>965</v>
      </c>
      <c r="AT18">
        <f t="shared" si="1"/>
        <v>35</v>
      </c>
    </row>
    <row r="19" spans="1:46" ht="15.75" x14ac:dyDescent="0.25">
      <c r="A19" s="6" t="s">
        <v>10</v>
      </c>
      <c r="B19" t="s">
        <v>19</v>
      </c>
      <c r="T19">
        <v>18</v>
      </c>
      <c r="U19">
        <v>24</v>
      </c>
      <c r="V19">
        <v>24</v>
      </c>
      <c r="W19">
        <v>24</v>
      </c>
      <c r="X19">
        <v>24</v>
      </c>
      <c r="Y19">
        <v>24</v>
      </c>
      <c r="Z19">
        <v>24</v>
      </c>
      <c r="AA19">
        <v>24</v>
      </c>
      <c r="AB19">
        <v>24</v>
      </c>
      <c r="AC19">
        <v>24</v>
      </c>
      <c r="AD19">
        <v>24</v>
      </c>
      <c r="AE19">
        <v>24</v>
      </c>
      <c r="AF19">
        <v>24</v>
      </c>
      <c r="AG19">
        <v>24</v>
      </c>
      <c r="AH19">
        <v>24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f t="shared" si="0"/>
        <v>594</v>
      </c>
      <c r="AT19">
        <f t="shared" si="1"/>
        <v>25</v>
      </c>
    </row>
    <row r="20" spans="1:46" ht="15.75" x14ac:dyDescent="0.25">
      <c r="A20" s="6" t="s">
        <v>20</v>
      </c>
      <c r="B20" t="s">
        <v>21</v>
      </c>
      <c r="I20">
        <v>31</v>
      </c>
      <c r="J20">
        <v>52</v>
      </c>
      <c r="K20">
        <v>52</v>
      </c>
      <c r="L20">
        <v>52</v>
      </c>
      <c r="M20">
        <v>52</v>
      </c>
      <c r="N20">
        <v>52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24</v>
      </c>
      <c r="Y20">
        <v>24</v>
      </c>
      <c r="Z20">
        <v>24</v>
      </c>
      <c r="AA20">
        <v>24</v>
      </c>
      <c r="AB20">
        <v>24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f t="shared" si="0"/>
        <v>1011</v>
      </c>
      <c r="AT20">
        <f t="shared" si="1"/>
        <v>36</v>
      </c>
    </row>
    <row r="21" spans="1:46" ht="15.75" x14ac:dyDescent="0.25">
      <c r="A21" s="6" t="s">
        <v>20</v>
      </c>
      <c r="B21" t="s">
        <v>22</v>
      </c>
      <c r="C21">
        <v>7</v>
      </c>
      <c r="G21">
        <v>8</v>
      </c>
      <c r="H21">
        <v>6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52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24</v>
      </c>
      <c r="AE21">
        <v>24</v>
      </c>
      <c r="AF21">
        <v>24</v>
      </c>
      <c r="AG21">
        <v>24</v>
      </c>
      <c r="AH21">
        <v>24</v>
      </c>
      <c r="AI21">
        <v>24</v>
      </c>
      <c r="AJ21">
        <v>24</v>
      </c>
      <c r="AK21">
        <v>24</v>
      </c>
      <c r="AL21">
        <v>24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24</v>
      </c>
      <c r="AS21">
        <f t="shared" si="0"/>
        <v>1053</v>
      </c>
      <c r="AT21">
        <f t="shared" si="1"/>
        <v>39</v>
      </c>
    </row>
    <row r="22" spans="1:46" ht="15.75" x14ac:dyDescent="0.25">
      <c r="A22" s="6" t="s">
        <v>20</v>
      </c>
      <c r="B22" t="s">
        <v>23</v>
      </c>
      <c r="I22">
        <v>31</v>
      </c>
      <c r="J22">
        <v>52</v>
      </c>
      <c r="K22">
        <v>52</v>
      </c>
      <c r="L22">
        <v>52</v>
      </c>
      <c r="M22">
        <v>52</v>
      </c>
      <c r="N22">
        <v>52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24</v>
      </c>
      <c r="AJ22">
        <v>24</v>
      </c>
      <c r="AK22">
        <v>24</v>
      </c>
      <c r="AL22">
        <v>24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f t="shared" si="0"/>
        <v>1011</v>
      </c>
      <c r="AT22">
        <f t="shared" si="1"/>
        <v>36</v>
      </c>
    </row>
    <row r="23" spans="1:46" ht="15.75" x14ac:dyDescent="0.25">
      <c r="A23" s="6" t="s">
        <v>20</v>
      </c>
      <c r="B23" t="s">
        <v>24</v>
      </c>
      <c r="C23">
        <v>11</v>
      </c>
      <c r="J23">
        <v>34</v>
      </c>
      <c r="K23">
        <v>52</v>
      </c>
      <c r="L23">
        <v>52</v>
      </c>
      <c r="M23">
        <v>52</v>
      </c>
      <c r="N23">
        <v>52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f t="shared" si="0"/>
        <v>973</v>
      </c>
      <c r="AT23">
        <f t="shared" si="1"/>
        <v>36</v>
      </c>
    </row>
    <row r="24" spans="1:46" ht="15.75" x14ac:dyDescent="0.25">
      <c r="A24" s="6" t="s">
        <v>20</v>
      </c>
      <c r="B24" t="s">
        <v>25</v>
      </c>
      <c r="J24">
        <v>34</v>
      </c>
      <c r="K24">
        <v>52</v>
      </c>
      <c r="L24">
        <v>52</v>
      </c>
      <c r="M24">
        <v>52</v>
      </c>
      <c r="N24">
        <v>52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f t="shared" si="0"/>
        <v>962</v>
      </c>
      <c r="AT24">
        <f t="shared" si="1"/>
        <v>35</v>
      </c>
    </row>
    <row r="25" spans="1:46" ht="15.75" x14ac:dyDescent="0.25">
      <c r="A25" s="6" t="s">
        <v>26</v>
      </c>
      <c r="B25" t="s">
        <v>27</v>
      </c>
      <c r="AE25">
        <v>8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12</v>
      </c>
      <c r="AQ25">
        <v>12</v>
      </c>
      <c r="AR25">
        <v>12</v>
      </c>
      <c r="AS25">
        <f t="shared" si="0"/>
        <v>164</v>
      </c>
      <c r="AT25">
        <f t="shared" si="1"/>
        <v>14</v>
      </c>
    </row>
    <row r="26" spans="1:46" ht="15.75" x14ac:dyDescent="0.25">
      <c r="A26" s="6" t="s">
        <v>26</v>
      </c>
      <c r="B26" t="s">
        <v>28</v>
      </c>
      <c r="AE26">
        <v>8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f t="shared" si="0"/>
        <v>164</v>
      </c>
      <c r="AT26">
        <f t="shared" si="1"/>
        <v>14</v>
      </c>
    </row>
    <row r="27" spans="1:46" ht="15.75" x14ac:dyDescent="0.25">
      <c r="A27" s="6" t="s">
        <v>26</v>
      </c>
      <c r="B27" t="s">
        <v>29</v>
      </c>
      <c r="AE27">
        <v>8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12</v>
      </c>
      <c r="AM27">
        <v>12</v>
      </c>
      <c r="AN27">
        <v>12</v>
      </c>
      <c r="AO27">
        <v>12</v>
      </c>
      <c r="AP27">
        <v>12</v>
      </c>
      <c r="AQ27">
        <v>12</v>
      </c>
      <c r="AR27">
        <v>12</v>
      </c>
      <c r="AS27">
        <f t="shared" si="0"/>
        <v>164</v>
      </c>
      <c r="AT27">
        <f t="shared" si="1"/>
        <v>14</v>
      </c>
    </row>
    <row r="28" spans="1:46" ht="15.75" x14ac:dyDescent="0.25">
      <c r="A28" s="6" t="s">
        <v>26</v>
      </c>
      <c r="B28" t="s">
        <v>30</v>
      </c>
      <c r="AE28">
        <v>8</v>
      </c>
      <c r="AF28">
        <v>12</v>
      </c>
      <c r="AG28">
        <v>12</v>
      </c>
      <c r="AH28">
        <v>12</v>
      </c>
      <c r="AI28">
        <v>12</v>
      </c>
      <c r="AJ28">
        <v>12</v>
      </c>
      <c r="AK28">
        <v>12</v>
      </c>
      <c r="AL28">
        <v>12</v>
      </c>
      <c r="AM28">
        <v>11</v>
      </c>
      <c r="AS28">
        <f t="shared" si="0"/>
        <v>103</v>
      </c>
      <c r="AT28">
        <f t="shared" si="1"/>
        <v>9</v>
      </c>
    </row>
    <row r="29" spans="1:46" ht="15.75" x14ac:dyDescent="0.25">
      <c r="A29" s="6" t="s">
        <v>26</v>
      </c>
      <c r="B29" t="s">
        <v>31</v>
      </c>
      <c r="AE29">
        <v>8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11</v>
      </c>
      <c r="AS29">
        <f t="shared" si="0"/>
        <v>103</v>
      </c>
      <c r="AT29">
        <f t="shared" si="1"/>
        <v>9</v>
      </c>
    </row>
    <row r="30" spans="1:46" ht="15.75" x14ac:dyDescent="0.25">
      <c r="A30" s="6" t="s">
        <v>32</v>
      </c>
      <c r="B30" t="s">
        <v>33</v>
      </c>
      <c r="AE30">
        <v>8</v>
      </c>
      <c r="AF30">
        <v>12</v>
      </c>
      <c r="AG30">
        <v>12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12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f t="shared" si="0"/>
        <v>164</v>
      </c>
      <c r="AT30">
        <f t="shared" si="1"/>
        <v>14</v>
      </c>
    </row>
    <row r="31" spans="1:46" ht="15.75" x14ac:dyDescent="0.25">
      <c r="A31" s="6" t="s">
        <v>32</v>
      </c>
      <c r="B31" t="s">
        <v>34</v>
      </c>
      <c r="AE31">
        <v>8</v>
      </c>
      <c r="AF31">
        <v>12</v>
      </c>
      <c r="AG31">
        <v>12</v>
      </c>
      <c r="AH31">
        <v>12</v>
      </c>
      <c r="AI31">
        <v>12</v>
      </c>
      <c r="AJ31">
        <v>12</v>
      </c>
      <c r="AK31">
        <v>12</v>
      </c>
      <c r="AL31">
        <v>12</v>
      </c>
      <c r="AM31">
        <v>11</v>
      </c>
      <c r="AS31">
        <f t="shared" si="0"/>
        <v>103</v>
      </c>
      <c r="AT31">
        <f t="shared" si="1"/>
        <v>9</v>
      </c>
    </row>
    <row r="32" spans="1:46" ht="15.75" x14ac:dyDescent="0.25">
      <c r="A32" s="6" t="s">
        <v>32</v>
      </c>
      <c r="B32" t="s">
        <v>35</v>
      </c>
      <c r="AE32">
        <v>8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f t="shared" si="0"/>
        <v>164</v>
      </c>
      <c r="AT32">
        <f t="shared" si="1"/>
        <v>14</v>
      </c>
    </row>
    <row r="33" spans="1:46" ht="15.75" x14ac:dyDescent="0.25">
      <c r="A33" s="6" t="s">
        <v>32</v>
      </c>
      <c r="B33" t="s">
        <v>36</v>
      </c>
      <c r="AE33">
        <v>8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f t="shared" si="0"/>
        <v>164</v>
      </c>
      <c r="AT33">
        <f t="shared" si="1"/>
        <v>14</v>
      </c>
    </row>
    <row r="34" spans="1:46" ht="15.75" x14ac:dyDescent="0.25">
      <c r="A34" s="6" t="s">
        <v>32</v>
      </c>
      <c r="B34" t="s">
        <v>37</v>
      </c>
      <c r="AE34">
        <v>8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12</v>
      </c>
      <c r="AQ34">
        <v>12</v>
      </c>
      <c r="AR34">
        <v>12</v>
      </c>
      <c r="AS34">
        <f t="shared" si="0"/>
        <v>164</v>
      </c>
      <c r="AT34">
        <f t="shared" si="1"/>
        <v>14</v>
      </c>
    </row>
    <row r="35" spans="1:46" ht="15.75" x14ac:dyDescent="0.25">
      <c r="A35" s="6" t="s">
        <v>32</v>
      </c>
      <c r="B35" t="s">
        <v>38</v>
      </c>
      <c r="AE35">
        <v>8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f t="shared" si="0"/>
        <v>164</v>
      </c>
      <c r="AT35">
        <f t="shared" si="1"/>
        <v>14</v>
      </c>
    </row>
    <row r="36" spans="1:46" ht="15.75" x14ac:dyDescent="0.25">
      <c r="A36" s="6" t="s">
        <v>32</v>
      </c>
      <c r="B36" t="s">
        <v>39</v>
      </c>
      <c r="AE36">
        <v>8</v>
      </c>
      <c r="AF36">
        <v>12</v>
      </c>
      <c r="AG36">
        <v>12</v>
      </c>
      <c r="AH36">
        <v>12</v>
      </c>
      <c r="AI36">
        <v>12</v>
      </c>
      <c r="AJ36">
        <v>12</v>
      </c>
      <c r="AK36">
        <v>12</v>
      </c>
      <c r="AL36">
        <v>12</v>
      </c>
      <c r="AM36">
        <v>12</v>
      </c>
      <c r="AN36">
        <v>12</v>
      </c>
      <c r="AO36">
        <v>12</v>
      </c>
      <c r="AP36">
        <v>12</v>
      </c>
      <c r="AQ36">
        <v>12</v>
      </c>
      <c r="AR36">
        <v>12</v>
      </c>
      <c r="AS36">
        <f t="shared" si="0"/>
        <v>164</v>
      </c>
      <c r="AT36">
        <f t="shared" si="1"/>
        <v>14</v>
      </c>
    </row>
    <row r="37" spans="1:46" ht="15.75" x14ac:dyDescent="0.25">
      <c r="A37" s="6" t="s">
        <v>40</v>
      </c>
      <c r="B37" t="s">
        <v>41</v>
      </c>
      <c r="Y37">
        <v>18</v>
      </c>
      <c r="Z37">
        <v>24</v>
      </c>
      <c r="AA37">
        <v>24</v>
      </c>
      <c r="AB37">
        <v>24</v>
      </c>
      <c r="AC37">
        <v>24</v>
      </c>
      <c r="AD37">
        <v>24</v>
      </c>
      <c r="AE37">
        <v>24</v>
      </c>
      <c r="AF37">
        <v>24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f t="shared" si="0"/>
        <v>330</v>
      </c>
      <c r="AT37">
        <f t="shared" si="1"/>
        <v>20</v>
      </c>
    </row>
    <row r="38" spans="1:46" ht="15.75" x14ac:dyDescent="0.25">
      <c r="A38" s="6" t="s">
        <v>40</v>
      </c>
      <c r="B38" t="s">
        <v>42</v>
      </c>
      <c r="Y38">
        <v>18</v>
      </c>
      <c r="Z38">
        <v>24</v>
      </c>
      <c r="AA38">
        <v>24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11</v>
      </c>
      <c r="AS38">
        <f t="shared" si="0"/>
        <v>317</v>
      </c>
      <c r="AT38">
        <f t="shared" si="1"/>
        <v>19</v>
      </c>
    </row>
    <row r="39" spans="1:46" ht="15.75" x14ac:dyDescent="0.25">
      <c r="A39" s="6" t="s">
        <v>40</v>
      </c>
      <c r="B39" t="s">
        <v>43</v>
      </c>
      <c r="Y39">
        <v>18</v>
      </c>
      <c r="Z39">
        <v>24</v>
      </c>
      <c r="AA39">
        <v>24</v>
      </c>
      <c r="AB39">
        <v>24</v>
      </c>
      <c r="AC39">
        <v>24</v>
      </c>
      <c r="AD39">
        <v>24</v>
      </c>
      <c r="AE39">
        <v>24</v>
      </c>
      <c r="AF39">
        <v>24</v>
      </c>
      <c r="AG39">
        <v>12</v>
      </c>
      <c r="AH39">
        <v>12</v>
      </c>
      <c r="AI39">
        <v>12</v>
      </c>
      <c r="AJ39">
        <v>12</v>
      </c>
      <c r="AK39">
        <v>12</v>
      </c>
      <c r="AL39">
        <v>12</v>
      </c>
      <c r="AM39">
        <v>11</v>
      </c>
      <c r="AS39">
        <f t="shared" si="0"/>
        <v>269</v>
      </c>
      <c r="AT39">
        <f t="shared" si="1"/>
        <v>15</v>
      </c>
    </row>
    <row r="40" spans="1:46" ht="15.75" x14ac:dyDescent="0.25">
      <c r="A40" s="6" t="s">
        <v>40</v>
      </c>
      <c r="B40" t="s">
        <v>44</v>
      </c>
      <c r="Y40">
        <v>18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12</v>
      </c>
      <c r="AH40">
        <v>12</v>
      </c>
      <c r="AI40">
        <v>12</v>
      </c>
      <c r="AJ40">
        <v>12</v>
      </c>
      <c r="AK40">
        <v>12</v>
      </c>
      <c r="AL40">
        <v>12</v>
      </c>
      <c r="AM40">
        <v>11</v>
      </c>
      <c r="AR40">
        <v>6</v>
      </c>
      <c r="AS40">
        <f t="shared" si="0"/>
        <v>275</v>
      </c>
      <c r="AT40">
        <f t="shared" si="1"/>
        <v>16</v>
      </c>
    </row>
    <row r="41" spans="1:46" ht="15.75" x14ac:dyDescent="0.25">
      <c r="A41" s="6" t="s">
        <v>40</v>
      </c>
      <c r="B41" t="s">
        <v>45</v>
      </c>
      <c r="Y41">
        <v>18</v>
      </c>
      <c r="Z41">
        <v>24</v>
      </c>
      <c r="AA41">
        <v>24</v>
      </c>
      <c r="AB41">
        <v>24</v>
      </c>
      <c r="AC41">
        <v>24</v>
      </c>
      <c r="AD41">
        <v>24</v>
      </c>
      <c r="AE41">
        <v>24</v>
      </c>
      <c r="AF41">
        <v>24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f t="shared" si="0"/>
        <v>330</v>
      </c>
      <c r="AT41">
        <f t="shared" si="1"/>
        <v>20</v>
      </c>
    </row>
    <row r="42" spans="1:46" ht="15.75" x14ac:dyDescent="0.25">
      <c r="A42" s="6" t="s">
        <v>46</v>
      </c>
      <c r="B42" t="s">
        <v>47</v>
      </c>
      <c r="M42">
        <v>42</v>
      </c>
      <c r="N42">
        <v>52</v>
      </c>
      <c r="O42">
        <v>24</v>
      </c>
      <c r="P42">
        <v>24</v>
      </c>
      <c r="Q42">
        <v>24</v>
      </c>
      <c r="R42">
        <v>24</v>
      </c>
      <c r="S42">
        <v>21</v>
      </c>
      <c r="U42">
        <v>15</v>
      </c>
      <c r="V42">
        <v>24</v>
      </c>
      <c r="W42">
        <v>24</v>
      </c>
      <c r="X42">
        <v>24</v>
      </c>
      <c r="Y42">
        <v>24</v>
      </c>
      <c r="Z42">
        <v>24</v>
      </c>
      <c r="AA42">
        <v>24</v>
      </c>
      <c r="AB42">
        <v>24</v>
      </c>
      <c r="AC42">
        <v>24</v>
      </c>
      <c r="AD42">
        <v>24</v>
      </c>
      <c r="AE42">
        <v>24</v>
      </c>
      <c r="AF42">
        <v>24</v>
      </c>
      <c r="AG42">
        <v>24</v>
      </c>
      <c r="AH42">
        <v>24</v>
      </c>
      <c r="AI42">
        <v>24</v>
      </c>
      <c r="AJ42">
        <v>12</v>
      </c>
      <c r="AK42">
        <v>12</v>
      </c>
      <c r="AL42">
        <v>12</v>
      </c>
      <c r="AM42">
        <v>12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f t="shared" si="0"/>
        <v>670</v>
      </c>
      <c r="AT42">
        <f t="shared" si="1"/>
        <v>31</v>
      </c>
    </row>
    <row r="43" spans="1:46" ht="15.75" x14ac:dyDescent="0.25">
      <c r="A43" s="6" t="s">
        <v>46</v>
      </c>
      <c r="B43" t="s">
        <v>48</v>
      </c>
      <c r="M43">
        <v>42</v>
      </c>
      <c r="N43">
        <v>52</v>
      </c>
      <c r="O43">
        <v>24</v>
      </c>
      <c r="P43">
        <v>24</v>
      </c>
      <c r="Q43">
        <v>24</v>
      </c>
      <c r="R43">
        <v>24</v>
      </c>
      <c r="S43">
        <v>21</v>
      </c>
      <c r="U43">
        <v>15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24</v>
      </c>
      <c r="AE43">
        <v>24</v>
      </c>
      <c r="AF43">
        <v>24</v>
      </c>
      <c r="AG43">
        <v>24</v>
      </c>
      <c r="AH43">
        <v>24</v>
      </c>
      <c r="AI43">
        <v>24</v>
      </c>
      <c r="AJ43">
        <v>12</v>
      </c>
      <c r="AK43">
        <v>12</v>
      </c>
      <c r="AL43">
        <v>12</v>
      </c>
      <c r="AM43">
        <v>12</v>
      </c>
      <c r="AN43">
        <v>12</v>
      </c>
      <c r="AO43">
        <v>12</v>
      </c>
      <c r="AP43">
        <v>12</v>
      </c>
      <c r="AQ43">
        <v>12</v>
      </c>
      <c r="AR43">
        <v>12</v>
      </c>
      <c r="AS43">
        <f t="shared" si="0"/>
        <v>670</v>
      </c>
      <c r="AT43">
        <f t="shared" si="1"/>
        <v>31</v>
      </c>
    </row>
    <row r="44" spans="1:46" ht="15.75" x14ac:dyDescent="0.25">
      <c r="A44" s="6" t="s">
        <v>46</v>
      </c>
      <c r="B44" t="s">
        <v>49</v>
      </c>
      <c r="M44">
        <v>42</v>
      </c>
      <c r="N44">
        <v>52</v>
      </c>
      <c r="O44">
        <v>24</v>
      </c>
      <c r="P44">
        <v>24</v>
      </c>
      <c r="Q44">
        <v>24</v>
      </c>
      <c r="R44">
        <v>24</v>
      </c>
      <c r="S44">
        <v>21</v>
      </c>
      <c r="U44">
        <v>15</v>
      </c>
      <c r="V44">
        <v>24</v>
      </c>
      <c r="W44">
        <v>24</v>
      </c>
      <c r="X44">
        <v>24</v>
      </c>
      <c r="Y44">
        <v>24</v>
      </c>
      <c r="Z44">
        <v>24</v>
      </c>
      <c r="AA44">
        <v>24</v>
      </c>
      <c r="AB44">
        <v>24</v>
      </c>
      <c r="AC44">
        <v>24</v>
      </c>
      <c r="AD44">
        <v>24</v>
      </c>
      <c r="AE44">
        <v>24</v>
      </c>
      <c r="AF44">
        <v>24</v>
      </c>
      <c r="AG44">
        <v>24</v>
      </c>
      <c r="AH44">
        <v>24</v>
      </c>
      <c r="AI44">
        <v>24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  <c r="AQ44">
        <v>12</v>
      </c>
      <c r="AR44">
        <v>12</v>
      </c>
      <c r="AS44">
        <f t="shared" si="0"/>
        <v>670</v>
      </c>
      <c r="AT44">
        <f t="shared" si="1"/>
        <v>31</v>
      </c>
    </row>
    <row r="45" spans="1:46" ht="15.75" x14ac:dyDescent="0.25">
      <c r="A45" s="6" t="s">
        <v>46</v>
      </c>
      <c r="B45" t="s">
        <v>50</v>
      </c>
      <c r="M45">
        <v>42</v>
      </c>
      <c r="N45">
        <v>52</v>
      </c>
      <c r="O45">
        <v>24</v>
      </c>
      <c r="P45">
        <v>24</v>
      </c>
      <c r="Q45">
        <v>24</v>
      </c>
      <c r="R45">
        <v>24</v>
      </c>
      <c r="S45">
        <v>21</v>
      </c>
      <c r="U45">
        <v>15</v>
      </c>
      <c r="V45">
        <v>24</v>
      </c>
      <c r="W45">
        <v>24</v>
      </c>
      <c r="X45">
        <v>24</v>
      </c>
      <c r="Y45">
        <v>24</v>
      </c>
      <c r="Z45">
        <v>24</v>
      </c>
      <c r="AA45">
        <v>24</v>
      </c>
      <c r="AB45">
        <v>24</v>
      </c>
      <c r="AC45">
        <v>24</v>
      </c>
      <c r="AD45">
        <v>24</v>
      </c>
      <c r="AE45">
        <v>24</v>
      </c>
      <c r="AF45">
        <v>24</v>
      </c>
      <c r="AG45">
        <v>24</v>
      </c>
      <c r="AH45">
        <v>24</v>
      </c>
      <c r="AI45">
        <v>24</v>
      </c>
      <c r="AJ45">
        <v>12</v>
      </c>
      <c r="AK45">
        <v>12</v>
      </c>
      <c r="AL45">
        <v>12</v>
      </c>
      <c r="AM45">
        <v>12</v>
      </c>
      <c r="AN45">
        <v>12</v>
      </c>
      <c r="AO45">
        <v>12</v>
      </c>
      <c r="AP45">
        <v>12</v>
      </c>
      <c r="AQ45">
        <v>12</v>
      </c>
      <c r="AR45">
        <v>12</v>
      </c>
      <c r="AS45">
        <f t="shared" si="0"/>
        <v>670</v>
      </c>
      <c r="AT45">
        <f t="shared" si="1"/>
        <v>31</v>
      </c>
    </row>
    <row r="46" spans="1:46" ht="15.75" x14ac:dyDescent="0.25">
      <c r="A46" s="6" t="s">
        <v>46</v>
      </c>
      <c r="B46" t="s">
        <v>51</v>
      </c>
      <c r="M46">
        <v>42</v>
      </c>
      <c r="N46">
        <v>52</v>
      </c>
      <c r="O46">
        <v>24</v>
      </c>
      <c r="P46">
        <v>24</v>
      </c>
      <c r="Q46">
        <v>24</v>
      </c>
      <c r="R46">
        <v>24</v>
      </c>
      <c r="S46">
        <v>21</v>
      </c>
      <c r="U46">
        <v>15</v>
      </c>
      <c r="V46">
        <v>24</v>
      </c>
      <c r="W46">
        <v>24</v>
      </c>
      <c r="X46">
        <v>24</v>
      </c>
      <c r="Y46">
        <v>24</v>
      </c>
      <c r="Z46">
        <v>24</v>
      </c>
      <c r="AA46">
        <v>24</v>
      </c>
      <c r="AB46">
        <v>24</v>
      </c>
      <c r="AC46">
        <v>24</v>
      </c>
      <c r="AD46">
        <v>24</v>
      </c>
      <c r="AE46">
        <v>24</v>
      </c>
      <c r="AF46">
        <v>24</v>
      </c>
      <c r="AG46">
        <v>24</v>
      </c>
      <c r="AH46">
        <v>24</v>
      </c>
      <c r="AI46">
        <v>24</v>
      </c>
      <c r="AJ46">
        <v>12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12</v>
      </c>
      <c r="AR46">
        <v>12</v>
      </c>
      <c r="AS46">
        <f t="shared" si="0"/>
        <v>670</v>
      </c>
      <c r="AT46">
        <f t="shared" si="1"/>
        <v>31</v>
      </c>
    </row>
    <row r="47" spans="1:46" ht="15.75" x14ac:dyDescent="0.25">
      <c r="A47" s="6" t="s">
        <v>46</v>
      </c>
      <c r="B47" t="s">
        <v>52</v>
      </c>
      <c r="M47">
        <v>42</v>
      </c>
      <c r="N47">
        <v>52</v>
      </c>
      <c r="O47">
        <v>24</v>
      </c>
      <c r="P47">
        <v>24</v>
      </c>
      <c r="Q47">
        <v>24</v>
      </c>
      <c r="R47">
        <v>24</v>
      </c>
      <c r="S47">
        <v>21</v>
      </c>
      <c r="U47">
        <v>15</v>
      </c>
      <c r="V47">
        <v>24</v>
      </c>
      <c r="W47">
        <v>24</v>
      </c>
      <c r="X47">
        <v>24</v>
      </c>
      <c r="Y47">
        <v>24</v>
      </c>
      <c r="Z47">
        <v>24</v>
      </c>
      <c r="AA47">
        <v>24</v>
      </c>
      <c r="AB47">
        <v>24</v>
      </c>
      <c r="AC47">
        <v>24</v>
      </c>
      <c r="AD47">
        <v>24</v>
      </c>
      <c r="AE47">
        <v>24</v>
      </c>
      <c r="AF47">
        <v>24</v>
      </c>
      <c r="AG47">
        <v>24</v>
      </c>
      <c r="AH47">
        <v>24</v>
      </c>
      <c r="AI47">
        <v>24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f t="shared" si="0"/>
        <v>670</v>
      </c>
      <c r="AT47">
        <f t="shared" si="1"/>
        <v>31</v>
      </c>
    </row>
    <row r="48" spans="1:46" ht="15.75" x14ac:dyDescent="0.25">
      <c r="A48" s="6" t="s">
        <v>46</v>
      </c>
      <c r="B48" t="s">
        <v>53</v>
      </c>
      <c r="M48">
        <v>42</v>
      </c>
      <c r="N48">
        <v>52</v>
      </c>
      <c r="O48">
        <v>24</v>
      </c>
      <c r="P48">
        <v>24</v>
      </c>
      <c r="Q48">
        <v>24</v>
      </c>
      <c r="R48">
        <v>24</v>
      </c>
      <c r="S48">
        <v>21</v>
      </c>
      <c r="U48">
        <v>15</v>
      </c>
      <c r="V48">
        <v>24</v>
      </c>
      <c r="W48">
        <v>24</v>
      </c>
      <c r="X48">
        <v>24</v>
      </c>
      <c r="Y48">
        <v>24</v>
      </c>
      <c r="Z48">
        <v>24</v>
      </c>
      <c r="AA48">
        <v>24</v>
      </c>
      <c r="AB48">
        <v>24</v>
      </c>
      <c r="AC48">
        <v>24</v>
      </c>
      <c r="AD48">
        <v>24</v>
      </c>
      <c r="AE48">
        <v>24</v>
      </c>
      <c r="AF48">
        <v>24</v>
      </c>
      <c r="AG48">
        <v>24</v>
      </c>
      <c r="AH48">
        <v>24</v>
      </c>
      <c r="AI48">
        <v>24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f t="shared" si="0"/>
        <v>670</v>
      </c>
      <c r="AT48">
        <f t="shared" si="1"/>
        <v>31</v>
      </c>
    </row>
    <row r="49" spans="1:46" ht="15.75" x14ac:dyDescent="0.25">
      <c r="A49" s="6" t="s">
        <v>54</v>
      </c>
      <c r="B49" t="s">
        <v>55</v>
      </c>
      <c r="AA49">
        <v>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f t="shared" si="0"/>
        <v>260</v>
      </c>
      <c r="AT49">
        <f t="shared" si="1"/>
        <v>18</v>
      </c>
    </row>
    <row r="50" spans="1:46" ht="15.75" x14ac:dyDescent="0.25">
      <c r="A50" s="6" t="s">
        <v>54</v>
      </c>
      <c r="B50" t="s">
        <v>56</v>
      </c>
      <c r="AA50">
        <v>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f t="shared" si="0"/>
        <v>260</v>
      </c>
      <c r="AT50">
        <f t="shared" si="1"/>
        <v>18</v>
      </c>
    </row>
    <row r="51" spans="1:46" ht="15.75" x14ac:dyDescent="0.25">
      <c r="A51" s="6" t="s">
        <v>54</v>
      </c>
      <c r="B51" t="s">
        <v>57</v>
      </c>
      <c r="AA51">
        <v>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f t="shared" si="0"/>
        <v>260</v>
      </c>
      <c r="AT51">
        <f t="shared" si="1"/>
        <v>18</v>
      </c>
    </row>
    <row r="52" spans="1:46" ht="15.75" x14ac:dyDescent="0.25">
      <c r="A52" s="6" t="s">
        <v>54</v>
      </c>
      <c r="B52" t="s">
        <v>58</v>
      </c>
      <c r="AA52">
        <v>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f t="shared" si="0"/>
        <v>260</v>
      </c>
      <c r="AT52">
        <f t="shared" si="1"/>
        <v>18</v>
      </c>
    </row>
    <row r="53" spans="1:46" ht="15.75" x14ac:dyDescent="0.25">
      <c r="A53" s="6" t="s">
        <v>54</v>
      </c>
      <c r="B53" t="s">
        <v>59</v>
      </c>
      <c r="AA53">
        <v>5</v>
      </c>
      <c r="AB53">
        <v>15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f t="shared" si="0"/>
        <v>260</v>
      </c>
      <c r="AT53">
        <f t="shared" si="1"/>
        <v>18</v>
      </c>
    </row>
    <row r="54" spans="1:46" ht="15.75" x14ac:dyDescent="0.25">
      <c r="A54" s="6" t="s">
        <v>54</v>
      </c>
      <c r="B54" t="s">
        <v>60</v>
      </c>
      <c r="AA54">
        <v>5</v>
      </c>
      <c r="AB54">
        <v>15</v>
      </c>
      <c r="AC54">
        <v>15</v>
      </c>
      <c r="AD54">
        <v>15</v>
      </c>
      <c r="AE54">
        <v>15</v>
      </c>
      <c r="AF54">
        <v>15</v>
      </c>
      <c r="AG54">
        <v>15</v>
      </c>
      <c r="AH54">
        <v>15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f t="shared" si="0"/>
        <v>260</v>
      </c>
      <c r="AT54">
        <f t="shared" si="1"/>
        <v>18</v>
      </c>
    </row>
    <row r="55" spans="1:46" ht="15.75" x14ac:dyDescent="0.25">
      <c r="A55" s="6" t="s">
        <v>61</v>
      </c>
      <c r="B55" t="s">
        <v>62</v>
      </c>
      <c r="AI55">
        <v>6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f t="shared" si="0"/>
        <v>141</v>
      </c>
      <c r="AT55">
        <f t="shared" si="1"/>
        <v>10</v>
      </c>
    </row>
    <row r="56" spans="1:46" ht="15.75" x14ac:dyDescent="0.25">
      <c r="A56" s="6" t="s">
        <v>61</v>
      </c>
      <c r="B56" t="s">
        <v>63</v>
      </c>
      <c r="AI56">
        <v>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f t="shared" si="0"/>
        <v>141</v>
      </c>
      <c r="AT56">
        <f t="shared" si="1"/>
        <v>10</v>
      </c>
    </row>
    <row r="57" spans="1:46" ht="15.75" x14ac:dyDescent="0.25">
      <c r="A57" s="5" t="s">
        <v>219</v>
      </c>
      <c r="B57" t="s">
        <v>214</v>
      </c>
      <c r="H57">
        <v>39</v>
      </c>
      <c r="I57">
        <v>52</v>
      </c>
      <c r="J57">
        <v>52</v>
      </c>
      <c r="K57">
        <v>52</v>
      </c>
      <c r="L57">
        <v>52</v>
      </c>
      <c r="M57">
        <v>52</v>
      </c>
      <c r="N57">
        <v>52</v>
      </c>
      <c r="O57">
        <v>52</v>
      </c>
      <c r="P57">
        <v>52</v>
      </c>
      <c r="Q57">
        <v>52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24</v>
      </c>
      <c r="AB57">
        <v>24</v>
      </c>
      <c r="AC57">
        <v>24</v>
      </c>
      <c r="AD57">
        <v>24</v>
      </c>
      <c r="AE57">
        <v>24</v>
      </c>
      <c r="AF57">
        <v>24</v>
      </c>
      <c r="AG57">
        <v>24</v>
      </c>
      <c r="AH57">
        <v>24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24</v>
      </c>
      <c r="AO57">
        <v>24</v>
      </c>
      <c r="AP57">
        <v>24</v>
      </c>
      <c r="AQ57">
        <v>24</v>
      </c>
      <c r="AR57">
        <v>24</v>
      </c>
      <c r="AS57">
        <f>SUM(C57:AR57)</f>
        <v>1155</v>
      </c>
      <c r="AT57">
        <f>COUNTIF(C57:AR57,"&gt;0")</f>
        <v>37</v>
      </c>
    </row>
  </sheetData>
  <conditionalFormatting sqref="C2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zoomScale="70" zoomScaleNormal="70" workbookViewId="0">
      <pane ySplit="1" topLeftCell="A2" activePane="bottomLeft" state="frozen"/>
      <selection activeCell="C2" sqref="C2"/>
      <selection pane="bottomLeft" sqref="A1:AT57"/>
    </sheetView>
  </sheetViews>
  <sheetFormatPr defaultRowHeight="15" x14ac:dyDescent="0.25"/>
  <cols>
    <col min="1" max="1" width="21.42578125" style="3" customWidth="1"/>
    <col min="2" max="2" width="21.42578125" bestFit="1" customWidth="1"/>
    <col min="3" max="44" width="3.7109375" bestFit="1" customWidth="1"/>
    <col min="45" max="46" width="11.28515625" customWidth="1"/>
  </cols>
  <sheetData>
    <row r="1" spans="1:46" ht="30.75" customHeight="1" x14ac:dyDescent="0.25">
      <c r="A1" s="3" t="s">
        <v>64</v>
      </c>
      <c r="B1" t="s">
        <v>65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4" t="s">
        <v>66</v>
      </c>
      <c r="AT1" s="4" t="s">
        <v>67</v>
      </c>
    </row>
    <row r="2" spans="1:46" ht="15.75" x14ac:dyDescent="0.25">
      <c r="A2" s="6" t="s">
        <v>0</v>
      </c>
      <c r="B2" t="s">
        <v>1</v>
      </c>
      <c r="I2">
        <v>40</v>
      </c>
      <c r="J2">
        <v>52</v>
      </c>
      <c r="K2">
        <v>52</v>
      </c>
      <c r="L2">
        <v>52</v>
      </c>
      <c r="M2">
        <v>52</v>
      </c>
      <c r="N2">
        <v>52</v>
      </c>
      <c r="O2">
        <v>24</v>
      </c>
      <c r="P2">
        <v>24</v>
      </c>
      <c r="Q2">
        <v>24</v>
      </c>
      <c r="R2">
        <v>24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f>SUM(C2:AR2)</f>
        <v>1020</v>
      </c>
      <c r="AT2">
        <f>COUNTIF(C2:AR2,"&gt;0")</f>
        <v>36</v>
      </c>
    </row>
    <row r="3" spans="1:46" ht="15.75" x14ac:dyDescent="0.25">
      <c r="A3" s="6" t="s">
        <v>0</v>
      </c>
      <c r="B3" t="s">
        <v>2</v>
      </c>
      <c r="I3">
        <v>40</v>
      </c>
      <c r="J3">
        <v>52</v>
      </c>
      <c r="K3">
        <v>52</v>
      </c>
      <c r="L3">
        <v>52</v>
      </c>
      <c r="M3">
        <v>52</v>
      </c>
      <c r="N3">
        <v>52</v>
      </c>
      <c r="O3">
        <v>24</v>
      </c>
      <c r="P3">
        <v>24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f t="shared" ref="AS3:AS56" si="0">SUM(C3:AR3)</f>
        <v>1020</v>
      </c>
      <c r="AT3">
        <f t="shared" ref="AT3:AT56" si="1">COUNTIF(C3:AR3,"&gt;0")</f>
        <v>36</v>
      </c>
    </row>
    <row r="4" spans="1:46" ht="15.75" x14ac:dyDescent="0.25">
      <c r="A4" s="6" t="s">
        <v>0</v>
      </c>
      <c r="B4" t="s">
        <v>3</v>
      </c>
      <c r="I4">
        <v>40</v>
      </c>
      <c r="J4">
        <v>52</v>
      </c>
      <c r="K4">
        <v>52</v>
      </c>
      <c r="L4">
        <v>52</v>
      </c>
      <c r="M4">
        <v>52</v>
      </c>
      <c r="N4">
        <v>52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24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24</v>
      </c>
      <c r="AE4">
        <v>24</v>
      </c>
      <c r="AF4">
        <v>24</v>
      </c>
      <c r="AG4">
        <v>24</v>
      </c>
      <c r="AH4">
        <v>24</v>
      </c>
      <c r="AI4">
        <v>24</v>
      </c>
      <c r="AJ4">
        <v>24</v>
      </c>
      <c r="AK4">
        <v>24</v>
      </c>
      <c r="AL4">
        <v>24</v>
      </c>
      <c r="AM4">
        <v>24</v>
      </c>
      <c r="AN4">
        <v>24</v>
      </c>
      <c r="AO4">
        <v>24</v>
      </c>
      <c r="AP4">
        <v>24</v>
      </c>
      <c r="AQ4">
        <v>24</v>
      </c>
      <c r="AR4">
        <v>24</v>
      </c>
      <c r="AS4">
        <f t="shared" si="0"/>
        <v>1020</v>
      </c>
      <c r="AT4">
        <f t="shared" si="1"/>
        <v>36</v>
      </c>
    </row>
    <row r="5" spans="1:46" ht="15.75" x14ac:dyDescent="0.25">
      <c r="A5" s="6" t="s">
        <v>0</v>
      </c>
      <c r="B5" t="s">
        <v>4</v>
      </c>
      <c r="I5">
        <v>40</v>
      </c>
      <c r="J5">
        <v>52</v>
      </c>
      <c r="K5">
        <v>52</v>
      </c>
      <c r="L5">
        <v>52</v>
      </c>
      <c r="M5">
        <v>52</v>
      </c>
      <c r="N5">
        <v>52</v>
      </c>
      <c r="O5">
        <v>24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f t="shared" si="0"/>
        <v>1020</v>
      </c>
      <c r="AT5">
        <f t="shared" si="1"/>
        <v>36</v>
      </c>
    </row>
    <row r="6" spans="1:46" ht="15.75" x14ac:dyDescent="0.25">
      <c r="A6" s="6" t="s">
        <v>0</v>
      </c>
      <c r="B6" t="s">
        <v>5</v>
      </c>
      <c r="G6">
        <v>34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  <c r="N6">
        <v>52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f t="shared" si="0"/>
        <v>1118</v>
      </c>
      <c r="AT6">
        <f t="shared" si="1"/>
        <v>38</v>
      </c>
    </row>
    <row r="7" spans="1:46" ht="15.75" x14ac:dyDescent="0.25">
      <c r="A7" s="6" t="s">
        <v>0</v>
      </c>
      <c r="B7" t="s">
        <v>6</v>
      </c>
      <c r="I7">
        <v>42</v>
      </c>
      <c r="J7">
        <v>52</v>
      </c>
      <c r="K7">
        <v>52</v>
      </c>
      <c r="L7">
        <v>52</v>
      </c>
      <c r="M7">
        <v>52</v>
      </c>
      <c r="N7">
        <v>52</v>
      </c>
      <c r="O7">
        <v>24</v>
      </c>
      <c r="P7">
        <v>24</v>
      </c>
      <c r="Q7">
        <v>24</v>
      </c>
      <c r="R7">
        <v>24</v>
      </c>
      <c r="S7">
        <v>24</v>
      </c>
      <c r="T7">
        <v>24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24</v>
      </c>
      <c r="AE7">
        <v>24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f t="shared" si="0"/>
        <v>1022</v>
      </c>
      <c r="AT7">
        <f t="shared" si="1"/>
        <v>36</v>
      </c>
    </row>
    <row r="8" spans="1:46" ht="15.75" x14ac:dyDescent="0.25">
      <c r="A8" s="6" t="s">
        <v>0</v>
      </c>
      <c r="B8" t="s">
        <v>7</v>
      </c>
      <c r="I8">
        <v>42</v>
      </c>
      <c r="J8">
        <v>52</v>
      </c>
      <c r="K8">
        <v>52</v>
      </c>
      <c r="L8">
        <v>52</v>
      </c>
      <c r="M8">
        <v>52</v>
      </c>
      <c r="N8">
        <v>52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f t="shared" si="0"/>
        <v>1022</v>
      </c>
      <c r="AT8">
        <f t="shared" si="1"/>
        <v>36</v>
      </c>
    </row>
    <row r="9" spans="1:46" ht="15.75" x14ac:dyDescent="0.25">
      <c r="A9" s="6" t="s">
        <v>0</v>
      </c>
      <c r="B9" t="s">
        <v>8</v>
      </c>
      <c r="I9">
        <v>42</v>
      </c>
      <c r="J9">
        <v>52</v>
      </c>
      <c r="K9">
        <v>52</v>
      </c>
      <c r="L9">
        <v>52</v>
      </c>
      <c r="M9">
        <v>52</v>
      </c>
      <c r="N9">
        <v>52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f t="shared" si="0"/>
        <v>1022</v>
      </c>
      <c r="AT9">
        <f t="shared" si="1"/>
        <v>36</v>
      </c>
    </row>
    <row r="10" spans="1:46" ht="15.75" x14ac:dyDescent="0.25">
      <c r="A10" s="6" t="s">
        <v>0</v>
      </c>
      <c r="B10" t="s">
        <v>9</v>
      </c>
      <c r="J10">
        <v>34</v>
      </c>
      <c r="K10">
        <v>52</v>
      </c>
      <c r="L10">
        <v>52</v>
      </c>
      <c r="M10">
        <v>52</v>
      </c>
      <c r="N10">
        <v>52</v>
      </c>
      <c r="O10">
        <v>24</v>
      </c>
      <c r="P10">
        <v>24</v>
      </c>
      <c r="Q10">
        <v>24</v>
      </c>
      <c r="R10">
        <v>24</v>
      </c>
      <c r="S10">
        <v>24</v>
      </c>
      <c r="T10">
        <v>24</v>
      </c>
      <c r="U10">
        <v>24</v>
      </c>
      <c r="V10">
        <v>24</v>
      </c>
      <c r="W10">
        <v>24</v>
      </c>
      <c r="X10">
        <v>24</v>
      </c>
      <c r="Y10">
        <v>24</v>
      </c>
      <c r="Z10">
        <v>24</v>
      </c>
      <c r="AA10">
        <v>24</v>
      </c>
      <c r="AB10">
        <v>24</v>
      </c>
      <c r="AC10">
        <v>24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f t="shared" si="0"/>
        <v>962</v>
      </c>
      <c r="AT10">
        <f t="shared" si="1"/>
        <v>35</v>
      </c>
    </row>
    <row r="11" spans="1:46" ht="15.75" x14ac:dyDescent="0.25">
      <c r="A11" s="6" t="s">
        <v>10</v>
      </c>
      <c r="B11" t="s">
        <v>11</v>
      </c>
      <c r="J11">
        <v>34</v>
      </c>
      <c r="K11">
        <v>52</v>
      </c>
      <c r="L11">
        <v>52</v>
      </c>
      <c r="M11">
        <v>52</v>
      </c>
      <c r="N11">
        <v>52</v>
      </c>
      <c r="O11">
        <v>24</v>
      </c>
      <c r="P11">
        <v>24</v>
      </c>
      <c r="Q11">
        <v>24</v>
      </c>
      <c r="R11">
        <v>24</v>
      </c>
      <c r="S11">
        <v>24</v>
      </c>
      <c r="T1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f t="shared" si="0"/>
        <v>962</v>
      </c>
      <c r="AT11">
        <f t="shared" si="1"/>
        <v>35</v>
      </c>
    </row>
    <row r="12" spans="1:46" ht="15.75" x14ac:dyDescent="0.25">
      <c r="A12" s="6" t="s">
        <v>10</v>
      </c>
      <c r="B12" t="s">
        <v>12</v>
      </c>
      <c r="M12">
        <v>42</v>
      </c>
      <c r="N12">
        <v>52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J12">
        <v>24</v>
      </c>
      <c r="AK12">
        <v>24</v>
      </c>
      <c r="AL12">
        <v>24</v>
      </c>
      <c r="AM12">
        <v>24</v>
      </c>
      <c r="AN12">
        <v>24</v>
      </c>
      <c r="AO12">
        <v>24</v>
      </c>
      <c r="AP12">
        <v>24</v>
      </c>
      <c r="AQ12">
        <v>24</v>
      </c>
      <c r="AR12">
        <v>24</v>
      </c>
      <c r="AS12">
        <f t="shared" si="0"/>
        <v>814</v>
      </c>
      <c r="AT12">
        <f t="shared" si="1"/>
        <v>32</v>
      </c>
    </row>
    <row r="13" spans="1:46" ht="15.75" x14ac:dyDescent="0.25">
      <c r="A13" s="6" t="s">
        <v>10</v>
      </c>
      <c r="B13" t="s">
        <v>13</v>
      </c>
      <c r="M13">
        <v>42</v>
      </c>
      <c r="N13">
        <v>52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J13">
        <v>24</v>
      </c>
      <c r="AK13">
        <v>24</v>
      </c>
      <c r="AL13">
        <v>24</v>
      </c>
      <c r="AM13">
        <v>24</v>
      </c>
      <c r="AN13">
        <v>24</v>
      </c>
      <c r="AO13">
        <v>24</v>
      </c>
      <c r="AP13">
        <v>24</v>
      </c>
      <c r="AQ13">
        <v>24</v>
      </c>
      <c r="AR13">
        <v>24</v>
      </c>
      <c r="AS13">
        <f t="shared" si="0"/>
        <v>814</v>
      </c>
      <c r="AT13">
        <f t="shared" si="1"/>
        <v>32</v>
      </c>
    </row>
    <row r="14" spans="1:46" ht="15.75" x14ac:dyDescent="0.25">
      <c r="A14" s="6" t="s">
        <v>10</v>
      </c>
      <c r="B14" t="s">
        <v>14</v>
      </c>
      <c r="I14">
        <v>31</v>
      </c>
      <c r="J14">
        <v>52</v>
      </c>
      <c r="K14">
        <v>52</v>
      </c>
      <c r="L14">
        <v>52</v>
      </c>
      <c r="M14">
        <v>52</v>
      </c>
      <c r="N14">
        <v>52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24</v>
      </c>
      <c r="AE14">
        <v>24</v>
      </c>
      <c r="AF14">
        <v>24</v>
      </c>
      <c r="AG14">
        <v>24</v>
      </c>
      <c r="AH14">
        <v>24</v>
      </c>
      <c r="AI14">
        <v>24</v>
      </c>
      <c r="AJ14">
        <v>24</v>
      </c>
      <c r="AK14">
        <v>24</v>
      </c>
      <c r="AL14">
        <v>24</v>
      </c>
      <c r="AM14">
        <v>24</v>
      </c>
      <c r="AN14">
        <v>24</v>
      </c>
      <c r="AO14">
        <v>24</v>
      </c>
      <c r="AP14">
        <v>24</v>
      </c>
      <c r="AQ14">
        <v>24</v>
      </c>
      <c r="AR14">
        <v>24</v>
      </c>
      <c r="AS14">
        <f t="shared" si="0"/>
        <v>1011</v>
      </c>
      <c r="AT14">
        <f t="shared" si="1"/>
        <v>36</v>
      </c>
    </row>
    <row r="15" spans="1:46" ht="15.75" x14ac:dyDescent="0.25">
      <c r="A15" s="6" t="s">
        <v>10</v>
      </c>
      <c r="B15" t="s">
        <v>15</v>
      </c>
      <c r="G15">
        <v>8</v>
      </c>
      <c r="H15">
        <v>32</v>
      </c>
      <c r="I15">
        <v>52</v>
      </c>
      <c r="J15">
        <v>52</v>
      </c>
      <c r="K15">
        <v>52</v>
      </c>
      <c r="L15">
        <v>52</v>
      </c>
      <c r="M15">
        <v>52</v>
      </c>
      <c r="N15">
        <v>52</v>
      </c>
      <c r="O15">
        <v>24</v>
      </c>
      <c r="P15">
        <v>15</v>
      </c>
      <c r="AS15">
        <f t="shared" si="0"/>
        <v>391</v>
      </c>
      <c r="AT15">
        <f t="shared" si="1"/>
        <v>10</v>
      </c>
    </row>
    <row r="16" spans="1:46" ht="15.75" x14ac:dyDescent="0.25">
      <c r="A16" s="6" t="s">
        <v>10</v>
      </c>
      <c r="B16" t="s">
        <v>16</v>
      </c>
      <c r="L16">
        <v>28</v>
      </c>
      <c r="M16">
        <v>52</v>
      </c>
      <c r="N16">
        <v>52</v>
      </c>
      <c r="O16">
        <v>24</v>
      </c>
      <c r="P16">
        <v>24</v>
      </c>
      <c r="Q16">
        <v>24</v>
      </c>
      <c r="R16">
        <v>24</v>
      </c>
      <c r="S16">
        <v>24</v>
      </c>
      <c r="T16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f t="shared" si="0"/>
        <v>852</v>
      </c>
      <c r="AT16">
        <f t="shared" si="1"/>
        <v>33</v>
      </c>
    </row>
    <row r="17" spans="1:46" ht="15.75" x14ac:dyDescent="0.25">
      <c r="A17" s="6" t="s">
        <v>10</v>
      </c>
      <c r="B17" t="s">
        <v>17</v>
      </c>
      <c r="I17">
        <v>31</v>
      </c>
      <c r="J17">
        <v>52</v>
      </c>
      <c r="K17">
        <v>52</v>
      </c>
      <c r="L17">
        <v>52</v>
      </c>
      <c r="M17">
        <v>52</v>
      </c>
      <c r="N17">
        <v>52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f t="shared" si="0"/>
        <v>1011</v>
      </c>
      <c r="AT17">
        <f t="shared" si="1"/>
        <v>36</v>
      </c>
    </row>
    <row r="18" spans="1:46" ht="15.75" x14ac:dyDescent="0.25">
      <c r="A18" s="6" t="s">
        <v>10</v>
      </c>
      <c r="B18" t="s">
        <v>18</v>
      </c>
      <c r="J18">
        <v>37</v>
      </c>
      <c r="K18">
        <v>52</v>
      </c>
      <c r="L18">
        <v>52</v>
      </c>
      <c r="M18">
        <v>52</v>
      </c>
      <c r="N18">
        <v>52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f t="shared" si="0"/>
        <v>965</v>
      </c>
      <c r="AT18">
        <f t="shared" si="1"/>
        <v>35</v>
      </c>
    </row>
    <row r="19" spans="1:46" ht="15.75" x14ac:dyDescent="0.25">
      <c r="A19" s="6" t="s">
        <v>10</v>
      </c>
      <c r="B19" t="s">
        <v>19</v>
      </c>
      <c r="T19">
        <v>18</v>
      </c>
      <c r="U19">
        <v>24</v>
      </c>
      <c r="V19">
        <v>24</v>
      </c>
      <c r="W19">
        <v>24</v>
      </c>
      <c r="X19">
        <v>24</v>
      </c>
      <c r="Y19">
        <v>24</v>
      </c>
      <c r="Z19">
        <v>24</v>
      </c>
      <c r="AA19">
        <v>24</v>
      </c>
      <c r="AB19">
        <v>24</v>
      </c>
      <c r="AC19">
        <v>24</v>
      </c>
      <c r="AD19">
        <v>24</v>
      </c>
      <c r="AE19">
        <v>24</v>
      </c>
      <c r="AF19">
        <v>24</v>
      </c>
      <c r="AG19">
        <v>24</v>
      </c>
      <c r="AH19">
        <v>24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f t="shared" si="0"/>
        <v>594</v>
      </c>
      <c r="AT19">
        <f t="shared" si="1"/>
        <v>25</v>
      </c>
    </row>
    <row r="20" spans="1:46" ht="15.75" x14ac:dyDescent="0.25">
      <c r="A20" s="6" t="s">
        <v>20</v>
      </c>
      <c r="B20" t="s">
        <v>21</v>
      </c>
      <c r="I20">
        <v>31</v>
      </c>
      <c r="J20">
        <v>52</v>
      </c>
      <c r="K20">
        <v>52</v>
      </c>
      <c r="L20">
        <v>52</v>
      </c>
      <c r="M20">
        <v>52</v>
      </c>
      <c r="N20">
        <v>52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24</v>
      </c>
      <c r="Y20">
        <v>24</v>
      </c>
      <c r="Z20">
        <v>24</v>
      </c>
      <c r="AA20">
        <v>24</v>
      </c>
      <c r="AB20">
        <v>24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f t="shared" si="0"/>
        <v>1011</v>
      </c>
      <c r="AT20">
        <f t="shared" si="1"/>
        <v>36</v>
      </c>
    </row>
    <row r="21" spans="1:46" ht="15.75" x14ac:dyDescent="0.25">
      <c r="A21" s="6" t="s">
        <v>20</v>
      </c>
      <c r="B21" t="s">
        <v>22</v>
      </c>
      <c r="G21">
        <v>34</v>
      </c>
      <c r="H21">
        <v>52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52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24</v>
      </c>
      <c r="AE21">
        <v>24</v>
      </c>
      <c r="AF21">
        <v>24</v>
      </c>
      <c r="AG21">
        <v>24</v>
      </c>
      <c r="AH21">
        <v>24</v>
      </c>
      <c r="AI21">
        <v>24</v>
      </c>
      <c r="AJ21">
        <v>24</v>
      </c>
      <c r="AK21">
        <v>24</v>
      </c>
      <c r="AL21">
        <v>24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24</v>
      </c>
      <c r="AS21">
        <f t="shared" si="0"/>
        <v>1118</v>
      </c>
      <c r="AT21">
        <f t="shared" si="1"/>
        <v>38</v>
      </c>
    </row>
    <row r="22" spans="1:46" ht="15.75" x14ac:dyDescent="0.25">
      <c r="A22" s="6" t="s">
        <v>20</v>
      </c>
      <c r="B22" t="s">
        <v>23</v>
      </c>
      <c r="I22">
        <v>31</v>
      </c>
      <c r="J22">
        <v>52</v>
      </c>
      <c r="K22">
        <v>52</v>
      </c>
      <c r="L22">
        <v>52</v>
      </c>
      <c r="M22">
        <v>52</v>
      </c>
      <c r="N22">
        <v>52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24</v>
      </c>
      <c r="AJ22">
        <v>24</v>
      </c>
      <c r="AK22">
        <v>24</v>
      </c>
      <c r="AL22">
        <v>24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f t="shared" si="0"/>
        <v>1011</v>
      </c>
      <c r="AT22">
        <f t="shared" si="1"/>
        <v>36</v>
      </c>
    </row>
    <row r="23" spans="1:46" ht="15.75" x14ac:dyDescent="0.25">
      <c r="A23" s="6" t="s">
        <v>20</v>
      </c>
      <c r="B23" t="s">
        <v>24</v>
      </c>
      <c r="J23">
        <v>34</v>
      </c>
      <c r="K23">
        <v>52</v>
      </c>
      <c r="L23">
        <v>52</v>
      </c>
      <c r="M23">
        <v>52</v>
      </c>
      <c r="N23">
        <v>52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f t="shared" si="0"/>
        <v>962</v>
      </c>
      <c r="AT23">
        <f t="shared" si="1"/>
        <v>35</v>
      </c>
    </row>
    <row r="24" spans="1:46" ht="15.75" x14ac:dyDescent="0.25">
      <c r="A24" s="6" t="s">
        <v>20</v>
      </c>
      <c r="B24" t="s">
        <v>25</v>
      </c>
      <c r="J24">
        <v>34</v>
      </c>
      <c r="K24">
        <v>52</v>
      </c>
      <c r="L24">
        <v>52</v>
      </c>
      <c r="M24">
        <v>52</v>
      </c>
      <c r="N24">
        <v>52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f t="shared" si="0"/>
        <v>962</v>
      </c>
      <c r="AT24">
        <f t="shared" si="1"/>
        <v>35</v>
      </c>
    </row>
    <row r="25" spans="1:46" ht="15.75" x14ac:dyDescent="0.25">
      <c r="A25" s="6" t="s">
        <v>26</v>
      </c>
      <c r="B25" t="s">
        <v>27</v>
      </c>
      <c r="AC25">
        <v>2</v>
      </c>
      <c r="AE25">
        <v>8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12</v>
      </c>
      <c r="AQ25">
        <v>12</v>
      </c>
      <c r="AR25">
        <v>12</v>
      </c>
      <c r="AS25">
        <f t="shared" si="0"/>
        <v>166</v>
      </c>
      <c r="AT25">
        <f t="shared" si="1"/>
        <v>15</v>
      </c>
    </row>
    <row r="26" spans="1:46" ht="15.75" x14ac:dyDescent="0.25">
      <c r="A26" s="6" t="s">
        <v>26</v>
      </c>
      <c r="B26" t="s">
        <v>28</v>
      </c>
      <c r="AC26">
        <v>2</v>
      </c>
      <c r="AE26">
        <v>8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f t="shared" si="0"/>
        <v>166</v>
      </c>
      <c r="AT26">
        <f t="shared" si="1"/>
        <v>15</v>
      </c>
    </row>
    <row r="27" spans="1:46" ht="15.75" x14ac:dyDescent="0.25">
      <c r="A27" s="6" t="s">
        <v>26</v>
      </c>
      <c r="B27" t="s">
        <v>29</v>
      </c>
      <c r="AC27">
        <v>2</v>
      </c>
      <c r="AE27">
        <v>8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12</v>
      </c>
      <c r="AM27">
        <v>12</v>
      </c>
      <c r="AN27">
        <v>12</v>
      </c>
      <c r="AO27">
        <v>12</v>
      </c>
      <c r="AP27">
        <v>12</v>
      </c>
      <c r="AQ27">
        <v>12</v>
      </c>
      <c r="AR27">
        <v>12</v>
      </c>
      <c r="AS27">
        <f t="shared" si="0"/>
        <v>166</v>
      </c>
      <c r="AT27">
        <f t="shared" si="1"/>
        <v>15</v>
      </c>
    </row>
    <row r="28" spans="1:46" ht="15.75" x14ac:dyDescent="0.25">
      <c r="A28" s="6" t="s">
        <v>26</v>
      </c>
      <c r="B28" t="s">
        <v>30</v>
      </c>
      <c r="AC28">
        <v>2</v>
      </c>
      <c r="AE28">
        <v>8</v>
      </c>
      <c r="AF28">
        <v>12</v>
      </c>
      <c r="AG28">
        <v>12</v>
      </c>
      <c r="AH28">
        <v>12</v>
      </c>
      <c r="AI28">
        <v>12</v>
      </c>
      <c r="AJ28">
        <v>12</v>
      </c>
      <c r="AK28">
        <v>12</v>
      </c>
      <c r="AL28">
        <v>12</v>
      </c>
      <c r="AM28">
        <v>12</v>
      </c>
      <c r="AN28">
        <v>12</v>
      </c>
      <c r="AO28">
        <v>12</v>
      </c>
      <c r="AP28">
        <v>12</v>
      </c>
      <c r="AQ28">
        <v>12</v>
      </c>
      <c r="AR28">
        <v>12</v>
      </c>
      <c r="AS28">
        <f t="shared" si="0"/>
        <v>166</v>
      </c>
      <c r="AT28">
        <f t="shared" si="1"/>
        <v>15</v>
      </c>
    </row>
    <row r="29" spans="1:46" ht="15.75" x14ac:dyDescent="0.25">
      <c r="A29" s="6" t="s">
        <v>26</v>
      </c>
      <c r="B29" t="s">
        <v>31</v>
      </c>
      <c r="AE29">
        <v>8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11</v>
      </c>
      <c r="AS29">
        <f t="shared" si="0"/>
        <v>103</v>
      </c>
      <c r="AT29">
        <f t="shared" si="1"/>
        <v>9</v>
      </c>
    </row>
    <row r="30" spans="1:46" ht="15.75" x14ac:dyDescent="0.25">
      <c r="A30" s="6" t="s">
        <v>32</v>
      </c>
      <c r="B30" t="s">
        <v>33</v>
      </c>
      <c r="AE30">
        <v>8</v>
      </c>
      <c r="AF30">
        <v>12</v>
      </c>
      <c r="AG30">
        <v>12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12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f t="shared" si="0"/>
        <v>164</v>
      </c>
      <c r="AT30">
        <f t="shared" si="1"/>
        <v>14</v>
      </c>
    </row>
    <row r="31" spans="1:46" ht="15.75" x14ac:dyDescent="0.25">
      <c r="A31" s="6" t="s">
        <v>32</v>
      </c>
      <c r="B31" t="s">
        <v>34</v>
      </c>
      <c r="AE31">
        <v>8</v>
      </c>
      <c r="AF31">
        <v>12</v>
      </c>
      <c r="AG31">
        <v>12</v>
      </c>
      <c r="AH31">
        <v>12</v>
      </c>
      <c r="AI31">
        <v>12</v>
      </c>
      <c r="AJ31">
        <v>12</v>
      </c>
      <c r="AK31">
        <v>12</v>
      </c>
      <c r="AL31">
        <v>12</v>
      </c>
      <c r="AM31">
        <v>11</v>
      </c>
      <c r="AS31">
        <f t="shared" si="0"/>
        <v>103</v>
      </c>
      <c r="AT31">
        <f t="shared" si="1"/>
        <v>9</v>
      </c>
    </row>
    <row r="32" spans="1:46" ht="15.75" x14ac:dyDescent="0.25">
      <c r="A32" s="6" t="s">
        <v>32</v>
      </c>
      <c r="B32" t="s">
        <v>35</v>
      </c>
      <c r="AE32">
        <v>8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f t="shared" si="0"/>
        <v>164</v>
      </c>
      <c r="AT32">
        <f t="shared" si="1"/>
        <v>14</v>
      </c>
    </row>
    <row r="33" spans="1:46" ht="15.75" x14ac:dyDescent="0.25">
      <c r="A33" s="6" t="s">
        <v>32</v>
      </c>
      <c r="B33" t="s">
        <v>36</v>
      </c>
      <c r="AE33">
        <v>8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f t="shared" si="0"/>
        <v>164</v>
      </c>
      <c r="AT33">
        <f t="shared" si="1"/>
        <v>14</v>
      </c>
    </row>
    <row r="34" spans="1:46" ht="15.75" x14ac:dyDescent="0.25">
      <c r="A34" s="6" t="s">
        <v>32</v>
      </c>
      <c r="B34" t="s">
        <v>37</v>
      </c>
      <c r="AE34">
        <v>8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12</v>
      </c>
      <c r="AQ34">
        <v>12</v>
      </c>
      <c r="AR34">
        <v>12</v>
      </c>
      <c r="AS34">
        <f t="shared" si="0"/>
        <v>164</v>
      </c>
      <c r="AT34">
        <f t="shared" si="1"/>
        <v>14</v>
      </c>
    </row>
    <row r="35" spans="1:46" ht="15.75" x14ac:dyDescent="0.25">
      <c r="A35" s="6" t="s">
        <v>32</v>
      </c>
      <c r="B35" t="s">
        <v>38</v>
      </c>
      <c r="AE35">
        <v>8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f t="shared" si="0"/>
        <v>164</v>
      </c>
      <c r="AT35">
        <f t="shared" si="1"/>
        <v>14</v>
      </c>
    </row>
    <row r="36" spans="1:46" ht="15.75" x14ac:dyDescent="0.25">
      <c r="A36" s="6" t="s">
        <v>32</v>
      </c>
      <c r="B36" t="s">
        <v>39</v>
      </c>
      <c r="AE36">
        <v>8</v>
      </c>
      <c r="AF36">
        <v>12</v>
      </c>
      <c r="AG36">
        <v>12</v>
      </c>
      <c r="AH36">
        <v>12</v>
      </c>
      <c r="AI36">
        <v>12</v>
      </c>
      <c r="AJ36">
        <v>12</v>
      </c>
      <c r="AK36">
        <v>12</v>
      </c>
      <c r="AL36">
        <v>12</v>
      </c>
      <c r="AM36">
        <v>12</v>
      </c>
      <c r="AN36">
        <v>12</v>
      </c>
      <c r="AO36">
        <v>12</v>
      </c>
      <c r="AP36">
        <v>12</v>
      </c>
      <c r="AQ36">
        <v>12</v>
      </c>
      <c r="AR36">
        <v>12</v>
      </c>
      <c r="AS36">
        <f t="shared" si="0"/>
        <v>164</v>
      </c>
      <c r="AT36">
        <f t="shared" si="1"/>
        <v>14</v>
      </c>
    </row>
    <row r="37" spans="1:46" ht="15.75" x14ac:dyDescent="0.25">
      <c r="A37" s="6" t="s">
        <v>40</v>
      </c>
      <c r="B37" t="s">
        <v>41</v>
      </c>
      <c r="Y37">
        <v>18</v>
      </c>
      <c r="Z37">
        <v>24</v>
      </c>
      <c r="AA37">
        <v>24</v>
      </c>
      <c r="AB37">
        <v>24</v>
      </c>
      <c r="AC37">
        <v>24</v>
      </c>
      <c r="AD37">
        <v>24</v>
      </c>
      <c r="AE37">
        <v>24</v>
      </c>
      <c r="AF37">
        <v>24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f t="shared" si="0"/>
        <v>330</v>
      </c>
      <c r="AT37">
        <f t="shared" si="1"/>
        <v>20</v>
      </c>
    </row>
    <row r="38" spans="1:46" ht="15.75" x14ac:dyDescent="0.25">
      <c r="A38" s="6" t="s">
        <v>40</v>
      </c>
      <c r="B38" t="s">
        <v>42</v>
      </c>
      <c r="Y38">
        <v>18</v>
      </c>
      <c r="Z38">
        <v>24</v>
      </c>
      <c r="AA38">
        <v>24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11</v>
      </c>
      <c r="AS38">
        <f t="shared" si="0"/>
        <v>317</v>
      </c>
      <c r="AT38">
        <f t="shared" si="1"/>
        <v>19</v>
      </c>
    </row>
    <row r="39" spans="1:46" ht="15.75" x14ac:dyDescent="0.25">
      <c r="A39" s="6" t="s">
        <v>40</v>
      </c>
      <c r="B39" t="s">
        <v>43</v>
      </c>
      <c r="Y39">
        <v>18</v>
      </c>
      <c r="Z39">
        <v>24</v>
      </c>
      <c r="AA39">
        <v>24</v>
      </c>
      <c r="AB39">
        <v>24</v>
      </c>
      <c r="AC39">
        <v>24</v>
      </c>
      <c r="AD39">
        <v>24</v>
      </c>
      <c r="AE39">
        <v>24</v>
      </c>
      <c r="AF39">
        <v>24</v>
      </c>
      <c r="AG39">
        <v>12</v>
      </c>
      <c r="AH39">
        <v>12</v>
      </c>
      <c r="AI39">
        <v>12</v>
      </c>
      <c r="AJ39">
        <v>12</v>
      </c>
      <c r="AK39">
        <v>12</v>
      </c>
      <c r="AL39">
        <v>12</v>
      </c>
      <c r="AM39">
        <v>11</v>
      </c>
      <c r="AS39">
        <f t="shared" si="0"/>
        <v>269</v>
      </c>
      <c r="AT39">
        <f t="shared" si="1"/>
        <v>15</v>
      </c>
    </row>
    <row r="40" spans="1:46" ht="15.75" x14ac:dyDescent="0.25">
      <c r="A40" s="6" t="s">
        <v>40</v>
      </c>
      <c r="B40" t="s">
        <v>44</v>
      </c>
      <c r="Y40">
        <v>18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12</v>
      </c>
      <c r="AH40">
        <v>12</v>
      </c>
      <c r="AI40">
        <v>12</v>
      </c>
      <c r="AJ40">
        <v>12</v>
      </c>
      <c r="AK40">
        <v>12</v>
      </c>
      <c r="AL40">
        <v>12</v>
      </c>
      <c r="AM40">
        <v>11</v>
      </c>
      <c r="AR40">
        <v>6</v>
      </c>
      <c r="AS40">
        <f t="shared" si="0"/>
        <v>275</v>
      </c>
      <c r="AT40">
        <f t="shared" si="1"/>
        <v>16</v>
      </c>
    </row>
    <row r="41" spans="1:46" ht="15.75" x14ac:dyDescent="0.25">
      <c r="A41" s="6" t="s">
        <v>40</v>
      </c>
      <c r="B41" t="s">
        <v>45</v>
      </c>
      <c r="Y41">
        <v>18</v>
      </c>
      <c r="Z41">
        <v>24</v>
      </c>
      <c r="AA41">
        <v>24</v>
      </c>
      <c r="AB41">
        <v>24</v>
      </c>
      <c r="AC41">
        <v>24</v>
      </c>
      <c r="AD41">
        <v>24</v>
      </c>
      <c r="AE41">
        <v>24</v>
      </c>
      <c r="AF41">
        <v>24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f t="shared" si="0"/>
        <v>330</v>
      </c>
      <c r="AT41">
        <f t="shared" si="1"/>
        <v>20</v>
      </c>
    </row>
    <row r="42" spans="1:46" ht="15.75" x14ac:dyDescent="0.25">
      <c r="A42" s="6" t="s">
        <v>46</v>
      </c>
      <c r="B42" t="s">
        <v>47</v>
      </c>
      <c r="M42">
        <v>42</v>
      </c>
      <c r="N42">
        <v>52</v>
      </c>
      <c r="O42">
        <v>24</v>
      </c>
      <c r="P42">
        <v>24</v>
      </c>
      <c r="Q42">
        <v>24</v>
      </c>
      <c r="R42">
        <v>24</v>
      </c>
      <c r="S42">
        <v>21</v>
      </c>
      <c r="U42">
        <v>15</v>
      </c>
      <c r="V42">
        <v>24</v>
      </c>
      <c r="W42">
        <v>24</v>
      </c>
      <c r="X42">
        <v>24</v>
      </c>
      <c r="Y42">
        <v>24</v>
      </c>
      <c r="Z42">
        <v>24</v>
      </c>
      <c r="AA42">
        <v>24</v>
      </c>
      <c r="AB42">
        <v>24</v>
      </c>
      <c r="AC42">
        <v>24</v>
      </c>
      <c r="AD42">
        <v>24</v>
      </c>
      <c r="AE42">
        <v>24</v>
      </c>
      <c r="AF42">
        <v>24</v>
      </c>
      <c r="AG42">
        <v>24</v>
      </c>
      <c r="AH42">
        <v>24</v>
      </c>
      <c r="AI42">
        <v>24</v>
      </c>
      <c r="AJ42">
        <v>12</v>
      </c>
      <c r="AK42">
        <v>12</v>
      </c>
      <c r="AL42">
        <v>12</v>
      </c>
      <c r="AM42">
        <v>12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f t="shared" si="0"/>
        <v>670</v>
      </c>
      <c r="AT42">
        <f t="shared" si="1"/>
        <v>31</v>
      </c>
    </row>
    <row r="43" spans="1:46" ht="15.75" x14ac:dyDescent="0.25">
      <c r="A43" s="6" t="s">
        <v>46</v>
      </c>
      <c r="B43" t="s">
        <v>48</v>
      </c>
      <c r="M43">
        <v>42</v>
      </c>
      <c r="N43">
        <v>52</v>
      </c>
      <c r="O43">
        <v>24</v>
      </c>
      <c r="P43">
        <v>24</v>
      </c>
      <c r="Q43">
        <v>24</v>
      </c>
      <c r="R43">
        <v>24</v>
      </c>
      <c r="S43">
        <v>21</v>
      </c>
      <c r="U43">
        <v>15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24</v>
      </c>
      <c r="AE43">
        <v>24</v>
      </c>
      <c r="AF43">
        <v>24</v>
      </c>
      <c r="AG43">
        <v>24</v>
      </c>
      <c r="AH43">
        <v>24</v>
      </c>
      <c r="AI43">
        <v>24</v>
      </c>
      <c r="AJ43">
        <v>12</v>
      </c>
      <c r="AK43">
        <v>12</v>
      </c>
      <c r="AL43">
        <v>12</v>
      </c>
      <c r="AM43">
        <v>12</v>
      </c>
      <c r="AN43">
        <v>12</v>
      </c>
      <c r="AO43">
        <v>12</v>
      </c>
      <c r="AP43">
        <v>12</v>
      </c>
      <c r="AQ43">
        <v>12</v>
      </c>
      <c r="AR43">
        <v>12</v>
      </c>
      <c r="AS43">
        <f t="shared" si="0"/>
        <v>670</v>
      </c>
      <c r="AT43">
        <f t="shared" si="1"/>
        <v>31</v>
      </c>
    </row>
    <row r="44" spans="1:46" ht="15.75" x14ac:dyDescent="0.25">
      <c r="A44" s="6" t="s">
        <v>46</v>
      </c>
      <c r="B44" t="s">
        <v>49</v>
      </c>
      <c r="M44">
        <v>42</v>
      </c>
      <c r="N44">
        <v>52</v>
      </c>
      <c r="O44">
        <v>24</v>
      </c>
      <c r="P44">
        <v>24</v>
      </c>
      <c r="Q44">
        <v>24</v>
      </c>
      <c r="R44">
        <v>24</v>
      </c>
      <c r="S44">
        <v>21</v>
      </c>
      <c r="U44">
        <v>15</v>
      </c>
      <c r="V44">
        <v>24</v>
      </c>
      <c r="W44">
        <v>24</v>
      </c>
      <c r="X44">
        <v>24</v>
      </c>
      <c r="Y44">
        <v>24</v>
      </c>
      <c r="Z44">
        <v>24</v>
      </c>
      <c r="AA44">
        <v>24</v>
      </c>
      <c r="AB44">
        <v>24</v>
      </c>
      <c r="AC44">
        <v>24</v>
      </c>
      <c r="AD44">
        <v>24</v>
      </c>
      <c r="AE44">
        <v>24</v>
      </c>
      <c r="AF44">
        <v>24</v>
      </c>
      <c r="AG44">
        <v>24</v>
      </c>
      <c r="AH44">
        <v>24</v>
      </c>
      <c r="AI44">
        <v>24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  <c r="AQ44">
        <v>12</v>
      </c>
      <c r="AR44">
        <v>12</v>
      </c>
      <c r="AS44">
        <f t="shared" si="0"/>
        <v>670</v>
      </c>
      <c r="AT44">
        <f t="shared" si="1"/>
        <v>31</v>
      </c>
    </row>
    <row r="45" spans="1:46" ht="15.75" x14ac:dyDescent="0.25">
      <c r="A45" s="6" t="s">
        <v>46</v>
      </c>
      <c r="B45" t="s">
        <v>50</v>
      </c>
      <c r="M45">
        <v>42</v>
      </c>
      <c r="N45">
        <v>52</v>
      </c>
      <c r="O45">
        <v>24</v>
      </c>
      <c r="P45">
        <v>24</v>
      </c>
      <c r="Q45">
        <v>24</v>
      </c>
      <c r="R45">
        <v>24</v>
      </c>
      <c r="S45">
        <v>21</v>
      </c>
      <c r="U45">
        <v>15</v>
      </c>
      <c r="V45">
        <v>24</v>
      </c>
      <c r="W45">
        <v>24</v>
      </c>
      <c r="X45">
        <v>24</v>
      </c>
      <c r="Y45">
        <v>24</v>
      </c>
      <c r="Z45">
        <v>24</v>
      </c>
      <c r="AA45">
        <v>24</v>
      </c>
      <c r="AB45">
        <v>24</v>
      </c>
      <c r="AC45">
        <v>24</v>
      </c>
      <c r="AD45">
        <v>24</v>
      </c>
      <c r="AE45">
        <v>24</v>
      </c>
      <c r="AF45">
        <v>24</v>
      </c>
      <c r="AG45">
        <v>24</v>
      </c>
      <c r="AH45">
        <v>24</v>
      </c>
      <c r="AI45">
        <v>24</v>
      </c>
      <c r="AJ45">
        <v>12</v>
      </c>
      <c r="AK45">
        <v>12</v>
      </c>
      <c r="AL45">
        <v>12</v>
      </c>
      <c r="AM45">
        <v>12</v>
      </c>
      <c r="AN45">
        <v>12</v>
      </c>
      <c r="AO45">
        <v>12</v>
      </c>
      <c r="AP45">
        <v>12</v>
      </c>
      <c r="AQ45">
        <v>12</v>
      </c>
      <c r="AR45">
        <v>12</v>
      </c>
      <c r="AS45">
        <f t="shared" si="0"/>
        <v>670</v>
      </c>
      <c r="AT45">
        <f t="shared" si="1"/>
        <v>31</v>
      </c>
    </row>
    <row r="46" spans="1:46" ht="15.75" x14ac:dyDescent="0.25">
      <c r="A46" s="6" t="s">
        <v>46</v>
      </c>
      <c r="B46" t="s">
        <v>51</v>
      </c>
      <c r="M46">
        <v>42</v>
      </c>
      <c r="N46">
        <v>52</v>
      </c>
      <c r="O46">
        <v>24</v>
      </c>
      <c r="P46">
        <v>24</v>
      </c>
      <c r="Q46">
        <v>24</v>
      </c>
      <c r="R46">
        <v>24</v>
      </c>
      <c r="S46">
        <v>21</v>
      </c>
      <c r="U46">
        <v>15</v>
      </c>
      <c r="V46">
        <v>24</v>
      </c>
      <c r="W46">
        <v>24</v>
      </c>
      <c r="X46">
        <v>24</v>
      </c>
      <c r="Y46">
        <v>24</v>
      </c>
      <c r="Z46">
        <v>24</v>
      </c>
      <c r="AA46">
        <v>24</v>
      </c>
      <c r="AB46">
        <v>24</v>
      </c>
      <c r="AC46">
        <v>24</v>
      </c>
      <c r="AD46">
        <v>24</v>
      </c>
      <c r="AE46">
        <v>24</v>
      </c>
      <c r="AF46">
        <v>24</v>
      </c>
      <c r="AG46">
        <v>24</v>
      </c>
      <c r="AH46">
        <v>24</v>
      </c>
      <c r="AI46">
        <v>24</v>
      </c>
      <c r="AJ46">
        <v>12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12</v>
      </c>
      <c r="AR46">
        <v>12</v>
      </c>
      <c r="AS46">
        <f t="shared" si="0"/>
        <v>670</v>
      </c>
      <c r="AT46">
        <f t="shared" si="1"/>
        <v>31</v>
      </c>
    </row>
    <row r="47" spans="1:46" ht="15.75" x14ac:dyDescent="0.25">
      <c r="A47" s="6" t="s">
        <v>46</v>
      </c>
      <c r="B47" t="s">
        <v>52</v>
      </c>
      <c r="M47">
        <v>42</v>
      </c>
      <c r="N47">
        <v>52</v>
      </c>
      <c r="O47">
        <v>24</v>
      </c>
      <c r="P47">
        <v>24</v>
      </c>
      <c r="Q47">
        <v>24</v>
      </c>
      <c r="R47">
        <v>24</v>
      </c>
      <c r="S47">
        <v>21</v>
      </c>
      <c r="U47">
        <v>15</v>
      </c>
      <c r="V47">
        <v>24</v>
      </c>
      <c r="W47">
        <v>24</v>
      </c>
      <c r="X47">
        <v>24</v>
      </c>
      <c r="Y47">
        <v>24</v>
      </c>
      <c r="Z47">
        <v>24</v>
      </c>
      <c r="AA47">
        <v>24</v>
      </c>
      <c r="AB47">
        <v>24</v>
      </c>
      <c r="AC47">
        <v>24</v>
      </c>
      <c r="AD47">
        <v>24</v>
      </c>
      <c r="AE47">
        <v>24</v>
      </c>
      <c r="AF47">
        <v>24</v>
      </c>
      <c r="AG47">
        <v>24</v>
      </c>
      <c r="AH47">
        <v>24</v>
      </c>
      <c r="AI47">
        <v>24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f t="shared" si="0"/>
        <v>670</v>
      </c>
      <c r="AT47">
        <f t="shared" si="1"/>
        <v>31</v>
      </c>
    </row>
    <row r="48" spans="1:46" ht="15.75" x14ac:dyDescent="0.25">
      <c r="A48" s="6" t="s">
        <v>46</v>
      </c>
      <c r="B48" t="s">
        <v>53</v>
      </c>
      <c r="M48">
        <v>42</v>
      </c>
      <c r="N48">
        <v>52</v>
      </c>
      <c r="O48">
        <v>24</v>
      </c>
      <c r="P48">
        <v>24</v>
      </c>
      <c r="Q48">
        <v>24</v>
      </c>
      <c r="R48">
        <v>24</v>
      </c>
      <c r="S48">
        <v>21</v>
      </c>
      <c r="U48">
        <v>15</v>
      </c>
      <c r="V48">
        <v>24</v>
      </c>
      <c r="W48">
        <v>24</v>
      </c>
      <c r="X48">
        <v>24</v>
      </c>
      <c r="Y48">
        <v>24</v>
      </c>
      <c r="Z48">
        <v>24</v>
      </c>
      <c r="AA48">
        <v>24</v>
      </c>
      <c r="AB48">
        <v>24</v>
      </c>
      <c r="AC48">
        <v>24</v>
      </c>
      <c r="AD48">
        <v>24</v>
      </c>
      <c r="AE48">
        <v>24</v>
      </c>
      <c r="AF48">
        <v>24</v>
      </c>
      <c r="AG48">
        <v>24</v>
      </c>
      <c r="AH48">
        <v>24</v>
      </c>
      <c r="AI48">
        <v>24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f t="shared" si="0"/>
        <v>670</v>
      </c>
      <c r="AT48">
        <f t="shared" si="1"/>
        <v>31</v>
      </c>
    </row>
    <row r="49" spans="1:46" ht="15.75" x14ac:dyDescent="0.25">
      <c r="A49" s="6" t="s">
        <v>54</v>
      </c>
      <c r="B49" t="s">
        <v>55</v>
      </c>
      <c r="AA49">
        <v>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f t="shared" si="0"/>
        <v>260</v>
      </c>
      <c r="AT49">
        <f t="shared" si="1"/>
        <v>18</v>
      </c>
    </row>
    <row r="50" spans="1:46" ht="15.75" x14ac:dyDescent="0.25">
      <c r="A50" s="6" t="s">
        <v>54</v>
      </c>
      <c r="B50" t="s">
        <v>56</v>
      </c>
      <c r="AA50">
        <v>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f t="shared" si="0"/>
        <v>260</v>
      </c>
      <c r="AT50">
        <f t="shared" si="1"/>
        <v>18</v>
      </c>
    </row>
    <row r="51" spans="1:46" ht="15.75" x14ac:dyDescent="0.25">
      <c r="A51" s="6" t="s">
        <v>54</v>
      </c>
      <c r="B51" t="s">
        <v>57</v>
      </c>
      <c r="AA51">
        <v>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f t="shared" si="0"/>
        <v>260</v>
      </c>
      <c r="AT51">
        <f t="shared" si="1"/>
        <v>18</v>
      </c>
    </row>
    <row r="52" spans="1:46" ht="15.75" x14ac:dyDescent="0.25">
      <c r="A52" s="6" t="s">
        <v>54</v>
      </c>
      <c r="B52" t="s">
        <v>58</v>
      </c>
      <c r="AA52">
        <v>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f t="shared" si="0"/>
        <v>260</v>
      </c>
      <c r="AT52">
        <f t="shared" si="1"/>
        <v>18</v>
      </c>
    </row>
    <row r="53" spans="1:46" ht="15.75" x14ac:dyDescent="0.25">
      <c r="A53" s="6" t="s">
        <v>54</v>
      </c>
      <c r="B53" t="s">
        <v>59</v>
      </c>
      <c r="AA53">
        <v>5</v>
      </c>
      <c r="AB53">
        <v>15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f t="shared" si="0"/>
        <v>260</v>
      </c>
      <c r="AT53">
        <f t="shared" si="1"/>
        <v>18</v>
      </c>
    </row>
    <row r="54" spans="1:46" ht="15.75" x14ac:dyDescent="0.25">
      <c r="A54" s="6" t="s">
        <v>54</v>
      </c>
      <c r="B54" t="s">
        <v>60</v>
      </c>
      <c r="AA54">
        <v>5</v>
      </c>
      <c r="AB54">
        <v>15</v>
      </c>
      <c r="AC54">
        <v>15</v>
      </c>
      <c r="AD54">
        <v>15</v>
      </c>
      <c r="AE54">
        <v>15</v>
      </c>
      <c r="AF54">
        <v>15</v>
      </c>
      <c r="AG54">
        <v>15</v>
      </c>
      <c r="AH54">
        <v>15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f t="shared" si="0"/>
        <v>260</v>
      </c>
      <c r="AT54">
        <f t="shared" si="1"/>
        <v>18</v>
      </c>
    </row>
    <row r="55" spans="1:46" ht="15.75" x14ac:dyDescent="0.25">
      <c r="A55" s="6" t="s">
        <v>61</v>
      </c>
      <c r="B55" t="s">
        <v>62</v>
      </c>
      <c r="AI55">
        <v>6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f t="shared" si="0"/>
        <v>141</v>
      </c>
      <c r="AT55">
        <f t="shared" si="1"/>
        <v>10</v>
      </c>
    </row>
    <row r="56" spans="1:46" ht="15.75" x14ac:dyDescent="0.25">
      <c r="A56" s="6" t="s">
        <v>61</v>
      </c>
      <c r="B56" t="s">
        <v>63</v>
      </c>
      <c r="AI56">
        <v>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f t="shared" si="0"/>
        <v>141</v>
      </c>
      <c r="AT56">
        <f t="shared" si="1"/>
        <v>10</v>
      </c>
    </row>
    <row r="57" spans="1:46" ht="15.75" x14ac:dyDescent="0.25">
      <c r="A57" s="5" t="s">
        <v>219</v>
      </c>
      <c r="B57" t="s">
        <v>214</v>
      </c>
      <c r="H57">
        <v>39</v>
      </c>
      <c r="I57">
        <v>52</v>
      </c>
      <c r="J57">
        <v>52</v>
      </c>
      <c r="K57">
        <v>52</v>
      </c>
      <c r="L57">
        <v>52</v>
      </c>
      <c r="M57">
        <v>52</v>
      </c>
      <c r="N57">
        <v>52</v>
      </c>
      <c r="O57">
        <v>52</v>
      </c>
      <c r="P57">
        <v>52</v>
      </c>
      <c r="Q57">
        <v>52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24</v>
      </c>
      <c r="AB57">
        <v>24</v>
      </c>
      <c r="AC57">
        <v>24</v>
      </c>
      <c r="AD57">
        <v>24</v>
      </c>
      <c r="AE57">
        <v>24</v>
      </c>
      <c r="AF57">
        <v>24</v>
      </c>
      <c r="AG57">
        <v>24</v>
      </c>
      <c r="AH57">
        <v>24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24</v>
      </c>
      <c r="AO57">
        <v>24</v>
      </c>
      <c r="AP57">
        <v>24</v>
      </c>
      <c r="AQ57">
        <v>24</v>
      </c>
      <c r="AR57">
        <v>24</v>
      </c>
      <c r="AS57">
        <f>SUM(C57:AR57)</f>
        <v>1155</v>
      </c>
      <c r="AT57">
        <f>COUNTIF(C57:AR57,"&gt;0")</f>
        <v>37</v>
      </c>
    </row>
  </sheetData>
  <conditionalFormatting sqref="C2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zoomScale="70" zoomScaleNormal="70" workbookViewId="0">
      <pane ySplit="1" topLeftCell="A2" activePane="bottomLeft" state="frozen"/>
      <selection activeCell="C2" sqref="C2"/>
      <selection pane="bottomLeft" sqref="A1:AT57"/>
    </sheetView>
  </sheetViews>
  <sheetFormatPr defaultRowHeight="15" x14ac:dyDescent="0.25"/>
  <cols>
    <col min="1" max="1" width="21.42578125" style="3" customWidth="1"/>
    <col min="2" max="2" width="21.42578125" bestFit="1" customWidth="1"/>
    <col min="3" max="44" width="3.7109375" bestFit="1" customWidth="1"/>
    <col min="45" max="46" width="11.28515625" customWidth="1"/>
  </cols>
  <sheetData>
    <row r="1" spans="1:46" ht="30.75" customHeight="1" x14ac:dyDescent="0.25">
      <c r="A1" s="3" t="s">
        <v>64</v>
      </c>
      <c r="B1" t="s">
        <v>65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4" t="s">
        <v>66</v>
      </c>
      <c r="AT1" s="4" t="s">
        <v>67</v>
      </c>
    </row>
    <row r="2" spans="1:46" ht="15.75" x14ac:dyDescent="0.25">
      <c r="A2" s="6" t="s">
        <v>0</v>
      </c>
      <c r="B2" t="s">
        <v>1</v>
      </c>
      <c r="I2">
        <v>40</v>
      </c>
      <c r="J2">
        <v>52</v>
      </c>
      <c r="K2">
        <v>52</v>
      </c>
      <c r="L2">
        <v>52</v>
      </c>
      <c r="M2">
        <v>52</v>
      </c>
      <c r="N2">
        <v>52</v>
      </c>
      <c r="O2">
        <v>24</v>
      </c>
      <c r="P2">
        <v>24</v>
      </c>
      <c r="Q2">
        <v>24</v>
      </c>
      <c r="R2">
        <v>24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f>SUM(C2:AR2)</f>
        <v>1020</v>
      </c>
      <c r="AT2">
        <f>COUNTIF(C2:AR2,"&gt;0")</f>
        <v>36</v>
      </c>
    </row>
    <row r="3" spans="1:46" ht="15.75" x14ac:dyDescent="0.25">
      <c r="A3" s="6" t="s">
        <v>0</v>
      </c>
      <c r="B3" t="s">
        <v>2</v>
      </c>
      <c r="I3">
        <v>40</v>
      </c>
      <c r="J3">
        <v>52</v>
      </c>
      <c r="K3">
        <v>52</v>
      </c>
      <c r="L3">
        <v>52</v>
      </c>
      <c r="M3">
        <v>52</v>
      </c>
      <c r="N3">
        <v>52</v>
      </c>
      <c r="O3">
        <v>24</v>
      </c>
      <c r="P3">
        <v>24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f t="shared" ref="AS3:AS56" si="0">SUM(C3:AR3)</f>
        <v>1020</v>
      </c>
      <c r="AT3">
        <f t="shared" ref="AT3:AT56" si="1">COUNTIF(C3:AR3,"&gt;0")</f>
        <v>36</v>
      </c>
    </row>
    <row r="4" spans="1:46" ht="15.75" x14ac:dyDescent="0.25">
      <c r="A4" s="6" t="s">
        <v>0</v>
      </c>
      <c r="B4" t="s">
        <v>3</v>
      </c>
      <c r="I4">
        <v>40</v>
      </c>
      <c r="J4">
        <v>52</v>
      </c>
      <c r="K4">
        <v>52</v>
      </c>
      <c r="L4">
        <v>52</v>
      </c>
      <c r="M4">
        <v>52</v>
      </c>
      <c r="N4">
        <v>52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24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24</v>
      </c>
      <c r="AE4">
        <v>24</v>
      </c>
      <c r="AF4">
        <v>24</v>
      </c>
      <c r="AG4">
        <v>24</v>
      </c>
      <c r="AH4">
        <v>24</v>
      </c>
      <c r="AI4">
        <v>24</v>
      </c>
      <c r="AJ4">
        <v>24</v>
      </c>
      <c r="AK4">
        <v>24</v>
      </c>
      <c r="AL4">
        <v>24</v>
      </c>
      <c r="AM4">
        <v>24</v>
      </c>
      <c r="AN4">
        <v>24</v>
      </c>
      <c r="AO4">
        <v>24</v>
      </c>
      <c r="AP4">
        <v>24</v>
      </c>
      <c r="AQ4">
        <v>24</v>
      </c>
      <c r="AR4">
        <v>24</v>
      </c>
      <c r="AS4">
        <f t="shared" si="0"/>
        <v>1020</v>
      </c>
      <c r="AT4">
        <f t="shared" si="1"/>
        <v>36</v>
      </c>
    </row>
    <row r="5" spans="1:46" ht="15.75" x14ac:dyDescent="0.25">
      <c r="A5" s="6" t="s">
        <v>0</v>
      </c>
      <c r="B5" t="s">
        <v>4</v>
      </c>
      <c r="I5">
        <v>40</v>
      </c>
      <c r="J5">
        <v>52</v>
      </c>
      <c r="K5">
        <v>52</v>
      </c>
      <c r="L5">
        <v>52</v>
      </c>
      <c r="M5">
        <v>52</v>
      </c>
      <c r="N5">
        <v>52</v>
      </c>
      <c r="O5">
        <v>24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f t="shared" si="0"/>
        <v>1020</v>
      </c>
      <c r="AT5">
        <f t="shared" si="1"/>
        <v>36</v>
      </c>
    </row>
    <row r="6" spans="1:46" ht="15.75" x14ac:dyDescent="0.25">
      <c r="A6" s="6" t="s">
        <v>0</v>
      </c>
      <c r="B6" t="s">
        <v>5</v>
      </c>
      <c r="G6">
        <v>34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  <c r="N6">
        <v>52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f t="shared" si="0"/>
        <v>1118</v>
      </c>
      <c r="AT6">
        <f t="shared" si="1"/>
        <v>38</v>
      </c>
    </row>
    <row r="7" spans="1:46" ht="15.75" x14ac:dyDescent="0.25">
      <c r="A7" s="6" t="s">
        <v>0</v>
      </c>
      <c r="B7" t="s">
        <v>6</v>
      </c>
      <c r="I7">
        <v>42</v>
      </c>
      <c r="J7">
        <v>52</v>
      </c>
      <c r="K7">
        <v>52</v>
      </c>
      <c r="L7">
        <v>52</v>
      </c>
      <c r="M7">
        <v>52</v>
      </c>
      <c r="N7">
        <v>52</v>
      </c>
      <c r="O7">
        <v>24</v>
      </c>
      <c r="P7">
        <v>24</v>
      </c>
      <c r="Q7">
        <v>24</v>
      </c>
      <c r="R7">
        <v>24</v>
      </c>
      <c r="S7">
        <v>24</v>
      </c>
      <c r="T7">
        <v>24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24</v>
      </c>
      <c r="AE7">
        <v>24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f t="shared" si="0"/>
        <v>1022</v>
      </c>
      <c r="AT7">
        <f t="shared" si="1"/>
        <v>36</v>
      </c>
    </row>
    <row r="8" spans="1:46" ht="15.75" x14ac:dyDescent="0.25">
      <c r="A8" s="6" t="s">
        <v>0</v>
      </c>
      <c r="B8" t="s">
        <v>7</v>
      </c>
      <c r="I8">
        <v>42</v>
      </c>
      <c r="J8">
        <v>52</v>
      </c>
      <c r="K8">
        <v>52</v>
      </c>
      <c r="L8">
        <v>52</v>
      </c>
      <c r="M8">
        <v>52</v>
      </c>
      <c r="N8">
        <v>52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f t="shared" si="0"/>
        <v>1022</v>
      </c>
      <c r="AT8">
        <f t="shared" si="1"/>
        <v>36</v>
      </c>
    </row>
    <row r="9" spans="1:46" ht="15.75" x14ac:dyDescent="0.25">
      <c r="A9" s="6" t="s">
        <v>0</v>
      </c>
      <c r="B9" t="s">
        <v>8</v>
      </c>
      <c r="I9">
        <v>42</v>
      </c>
      <c r="J9">
        <v>52</v>
      </c>
      <c r="K9">
        <v>52</v>
      </c>
      <c r="L9">
        <v>52</v>
      </c>
      <c r="M9">
        <v>52</v>
      </c>
      <c r="N9">
        <v>52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f t="shared" si="0"/>
        <v>1022</v>
      </c>
      <c r="AT9">
        <f t="shared" si="1"/>
        <v>36</v>
      </c>
    </row>
    <row r="10" spans="1:46" ht="15.75" x14ac:dyDescent="0.25">
      <c r="A10" s="6" t="s">
        <v>0</v>
      </c>
      <c r="B10" t="s">
        <v>9</v>
      </c>
      <c r="J10">
        <v>34</v>
      </c>
      <c r="K10">
        <v>52</v>
      </c>
      <c r="L10">
        <v>52</v>
      </c>
      <c r="M10">
        <v>52</v>
      </c>
      <c r="N10">
        <v>52</v>
      </c>
      <c r="O10">
        <v>24</v>
      </c>
      <c r="P10">
        <v>24</v>
      </c>
      <c r="Q10">
        <v>24</v>
      </c>
      <c r="R10">
        <v>24</v>
      </c>
      <c r="S10">
        <v>24</v>
      </c>
      <c r="T10">
        <v>24</v>
      </c>
      <c r="U10">
        <v>24</v>
      </c>
      <c r="V10">
        <v>24</v>
      </c>
      <c r="W10">
        <v>24</v>
      </c>
      <c r="X10">
        <v>24</v>
      </c>
      <c r="Y10">
        <v>24</v>
      </c>
      <c r="Z10">
        <v>24</v>
      </c>
      <c r="AA10">
        <v>24</v>
      </c>
      <c r="AB10">
        <v>24</v>
      </c>
      <c r="AC10">
        <v>24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f t="shared" si="0"/>
        <v>962</v>
      </c>
      <c r="AT10">
        <f t="shared" si="1"/>
        <v>35</v>
      </c>
    </row>
    <row r="11" spans="1:46" ht="15.75" x14ac:dyDescent="0.25">
      <c r="A11" s="6" t="s">
        <v>10</v>
      </c>
      <c r="B11" t="s">
        <v>11</v>
      </c>
      <c r="J11">
        <v>34</v>
      </c>
      <c r="K11">
        <v>52</v>
      </c>
      <c r="L11">
        <v>52</v>
      </c>
      <c r="M11">
        <v>52</v>
      </c>
      <c r="N11">
        <v>52</v>
      </c>
      <c r="O11">
        <v>24</v>
      </c>
      <c r="P11">
        <v>24</v>
      </c>
      <c r="Q11">
        <v>24</v>
      </c>
      <c r="R11">
        <v>24</v>
      </c>
      <c r="S11">
        <v>24</v>
      </c>
      <c r="T1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f t="shared" si="0"/>
        <v>962</v>
      </c>
      <c r="AT11">
        <f t="shared" si="1"/>
        <v>35</v>
      </c>
    </row>
    <row r="12" spans="1:46" ht="15.75" x14ac:dyDescent="0.25">
      <c r="A12" s="6" t="s">
        <v>10</v>
      </c>
      <c r="B12" t="s">
        <v>12</v>
      </c>
      <c r="M12">
        <v>42</v>
      </c>
      <c r="N12">
        <v>52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J12">
        <v>24</v>
      </c>
      <c r="AK12">
        <v>24</v>
      </c>
      <c r="AL12">
        <v>24</v>
      </c>
      <c r="AM12">
        <v>24</v>
      </c>
      <c r="AN12">
        <v>24</v>
      </c>
      <c r="AO12">
        <v>24</v>
      </c>
      <c r="AP12">
        <v>24</v>
      </c>
      <c r="AQ12">
        <v>24</v>
      </c>
      <c r="AR12">
        <v>24</v>
      </c>
      <c r="AS12">
        <f t="shared" si="0"/>
        <v>814</v>
      </c>
      <c r="AT12">
        <f t="shared" si="1"/>
        <v>32</v>
      </c>
    </row>
    <row r="13" spans="1:46" ht="15.75" x14ac:dyDescent="0.25">
      <c r="A13" s="6" t="s">
        <v>10</v>
      </c>
      <c r="B13" t="s">
        <v>13</v>
      </c>
      <c r="M13">
        <v>42</v>
      </c>
      <c r="N13">
        <v>52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J13">
        <v>24</v>
      </c>
      <c r="AK13">
        <v>24</v>
      </c>
      <c r="AL13">
        <v>24</v>
      </c>
      <c r="AM13">
        <v>24</v>
      </c>
      <c r="AN13">
        <v>24</v>
      </c>
      <c r="AO13">
        <v>24</v>
      </c>
      <c r="AP13">
        <v>24</v>
      </c>
      <c r="AQ13">
        <v>24</v>
      </c>
      <c r="AR13">
        <v>24</v>
      </c>
      <c r="AS13">
        <f t="shared" si="0"/>
        <v>814</v>
      </c>
      <c r="AT13">
        <f t="shared" si="1"/>
        <v>32</v>
      </c>
    </row>
    <row r="14" spans="1:46" ht="15.75" x14ac:dyDescent="0.25">
      <c r="A14" s="6" t="s">
        <v>10</v>
      </c>
      <c r="B14" t="s">
        <v>14</v>
      </c>
      <c r="I14">
        <v>31</v>
      </c>
      <c r="J14">
        <v>52</v>
      </c>
      <c r="K14">
        <v>52</v>
      </c>
      <c r="L14">
        <v>52</v>
      </c>
      <c r="M14">
        <v>52</v>
      </c>
      <c r="N14">
        <v>52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24</v>
      </c>
      <c r="AE14">
        <v>24</v>
      </c>
      <c r="AF14">
        <v>24</v>
      </c>
      <c r="AG14">
        <v>24</v>
      </c>
      <c r="AH14">
        <v>24</v>
      </c>
      <c r="AI14">
        <v>24</v>
      </c>
      <c r="AJ14">
        <v>24</v>
      </c>
      <c r="AK14">
        <v>24</v>
      </c>
      <c r="AL14">
        <v>24</v>
      </c>
      <c r="AM14">
        <v>24</v>
      </c>
      <c r="AN14">
        <v>24</v>
      </c>
      <c r="AO14">
        <v>24</v>
      </c>
      <c r="AP14">
        <v>24</v>
      </c>
      <c r="AQ14">
        <v>24</v>
      </c>
      <c r="AR14">
        <v>24</v>
      </c>
      <c r="AS14">
        <f t="shared" si="0"/>
        <v>1011</v>
      </c>
      <c r="AT14">
        <f t="shared" si="1"/>
        <v>36</v>
      </c>
    </row>
    <row r="15" spans="1:46" ht="15.75" x14ac:dyDescent="0.25">
      <c r="A15" s="6" t="s">
        <v>10</v>
      </c>
      <c r="B15" t="s">
        <v>15</v>
      </c>
      <c r="G15">
        <v>8</v>
      </c>
      <c r="H15">
        <v>32</v>
      </c>
      <c r="I15">
        <v>52</v>
      </c>
      <c r="J15">
        <v>52</v>
      </c>
      <c r="K15">
        <v>52</v>
      </c>
      <c r="L15">
        <v>52</v>
      </c>
      <c r="M15">
        <v>52</v>
      </c>
      <c r="N15">
        <v>52</v>
      </c>
      <c r="O15">
        <v>24</v>
      </c>
      <c r="P15">
        <v>15</v>
      </c>
      <c r="AS15">
        <f t="shared" si="0"/>
        <v>391</v>
      </c>
      <c r="AT15">
        <f t="shared" si="1"/>
        <v>10</v>
      </c>
    </row>
    <row r="16" spans="1:46" ht="15.75" x14ac:dyDescent="0.25">
      <c r="A16" s="6" t="s">
        <v>10</v>
      </c>
      <c r="B16" t="s">
        <v>16</v>
      </c>
      <c r="L16">
        <v>28</v>
      </c>
      <c r="M16">
        <v>52</v>
      </c>
      <c r="N16">
        <v>52</v>
      </c>
      <c r="O16">
        <v>24</v>
      </c>
      <c r="P16">
        <v>24</v>
      </c>
      <c r="Q16">
        <v>24</v>
      </c>
      <c r="R16">
        <v>24</v>
      </c>
      <c r="S16">
        <v>24</v>
      </c>
      <c r="T16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f t="shared" si="0"/>
        <v>852</v>
      </c>
      <c r="AT16">
        <f t="shared" si="1"/>
        <v>33</v>
      </c>
    </row>
    <row r="17" spans="1:46" ht="15.75" x14ac:dyDescent="0.25">
      <c r="A17" s="6" t="s">
        <v>10</v>
      </c>
      <c r="B17" t="s">
        <v>17</v>
      </c>
      <c r="I17">
        <v>31</v>
      </c>
      <c r="J17">
        <v>52</v>
      </c>
      <c r="K17">
        <v>52</v>
      </c>
      <c r="L17">
        <v>52</v>
      </c>
      <c r="M17">
        <v>52</v>
      </c>
      <c r="N17">
        <v>52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f t="shared" si="0"/>
        <v>1011</v>
      </c>
      <c r="AT17">
        <f t="shared" si="1"/>
        <v>36</v>
      </c>
    </row>
    <row r="18" spans="1:46" ht="15.75" x14ac:dyDescent="0.25">
      <c r="A18" s="6" t="s">
        <v>10</v>
      </c>
      <c r="B18" t="s">
        <v>18</v>
      </c>
      <c r="J18">
        <v>37</v>
      </c>
      <c r="K18">
        <v>52</v>
      </c>
      <c r="L18">
        <v>52</v>
      </c>
      <c r="M18">
        <v>52</v>
      </c>
      <c r="N18">
        <v>52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f t="shared" si="0"/>
        <v>965</v>
      </c>
      <c r="AT18">
        <f t="shared" si="1"/>
        <v>35</v>
      </c>
    </row>
    <row r="19" spans="1:46" ht="15.75" x14ac:dyDescent="0.25">
      <c r="A19" s="6" t="s">
        <v>10</v>
      </c>
      <c r="B19" t="s">
        <v>19</v>
      </c>
      <c r="T19">
        <v>18</v>
      </c>
      <c r="U19">
        <v>24</v>
      </c>
      <c r="V19">
        <v>24</v>
      </c>
      <c r="W19">
        <v>24</v>
      </c>
      <c r="X19">
        <v>24</v>
      </c>
      <c r="Y19">
        <v>24</v>
      </c>
      <c r="Z19">
        <v>24</v>
      </c>
      <c r="AA19">
        <v>24</v>
      </c>
      <c r="AB19">
        <v>24</v>
      </c>
      <c r="AC19">
        <v>24</v>
      </c>
      <c r="AD19">
        <v>24</v>
      </c>
      <c r="AE19">
        <v>24</v>
      </c>
      <c r="AF19">
        <v>24</v>
      </c>
      <c r="AG19">
        <v>24</v>
      </c>
      <c r="AH19">
        <v>24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f t="shared" si="0"/>
        <v>594</v>
      </c>
      <c r="AT19">
        <f t="shared" si="1"/>
        <v>25</v>
      </c>
    </row>
    <row r="20" spans="1:46" ht="15.75" x14ac:dyDescent="0.25">
      <c r="A20" s="6" t="s">
        <v>20</v>
      </c>
      <c r="B20" t="s">
        <v>21</v>
      </c>
      <c r="I20">
        <v>31</v>
      </c>
      <c r="J20">
        <v>52</v>
      </c>
      <c r="K20">
        <v>52</v>
      </c>
      <c r="L20">
        <v>52</v>
      </c>
      <c r="M20">
        <v>52</v>
      </c>
      <c r="N20">
        <v>52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24</v>
      </c>
      <c r="Y20">
        <v>24</v>
      </c>
      <c r="Z20">
        <v>24</v>
      </c>
      <c r="AA20">
        <v>24</v>
      </c>
      <c r="AB20">
        <v>24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f t="shared" si="0"/>
        <v>1011</v>
      </c>
      <c r="AT20">
        <f t="shared" si="1"/>
        <v>36</v>
      </c>
    </row>
    <row r="21" spans="1:46" ht="15.75" x14ac:dyDescent="0.25">
      <c r="A21" s="6" t="s">
        <v>20</v>
      </c>
      <c r="B21" t="s">
        <v>22</v>
      </c>
      <c r="G21">
        <v>34</v>
      </c>
      <c r="H21">
        <v>52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52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24</v>
      </c>
      <c r="AE21">
        <v>24</v>
      </c>
      <c r="AF21">
        <v>24</v>
      </c>
      <c r="AG21">
        <v>24</v>
      </c>
      <c r="AH21">
        <v>24</v>
      </c>
      <c r="AI21">
        <v>24</v>
      </c>
      <c r="AJ21">
        <v>24</v>
      </c>
      <c r="AK21">
        <v>24</v>
      </c>
      <c r="AL21">
        <v>24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24</v>
      </c>
      <c r="AS21">
        <f t="shared" si="0"/>
        <v>1118</v>
      </c>
      <c r="AT21">
        <f t="shared" si="1"/>
        <v>38</v>
      </c>
    </row>
    <row r="22" spans="1:46" ht="15.75" x14ac:dyDescent="0.25">
      <c r="A22" s="6" t="s">
        <v>20</v>
      </c>
      <c r="B22" t="s">
        <v>23</v>
      </c>
      <c r="I22">
        <v>31</v>
      </c>
      <c r="J22">
        <v>52</v>
      </c>
      <c r="K22">
        <v>52</v>
      </c>
      <c r="L22">
        <v>52</v>
      </c>
      <c r="M22">
        <v>52</v>
      </c>
      <c r="N22">
        <v>52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24</v>
      </c>
      <c r="AJ22">
        <v>24</v>
      </c>
      <c r="AK22">
        <v>24</v>
      </c>
      <c r="AL22">
        <v>24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f t="shared" si="0"/>
        <v>1011</v>
      </c>
      <c r="AT22">
        <f t="shared" si="1"/>
        <v>36</v>
      </c>
    </row>
    <row r="23" spans="1:46" ht="15.75" x14ac:dyDescent="0.25">
      <c r="A23" s="6" t="s">
        <v>20</v>
      </c>
      <c r="B23" t="s">
        <v>24</v>
      </c>
      <c r="J23">
        <v>34</v>
      </c>
      <c r="K23">
        <v>52</v>
      </c>
      <c r="L23">
        <v>52</v>
      </c>
      <c r="M23">
        <v>52</v>
      </c>
      <c r="N23">
        <v>52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f t="shared" si="0"/>
        <v>962</v>
      </c>
      <c r="AT23">
        <f t="shared" si="1"/>
        <v>35</v>
      </c>
    </row>
    <row r="24" spans="1:46" ht="15.75" x14ac:dyDescent="0.25">
      <c r="A24" s="6" t="s">
        <v>20</v>
      </c>
      <c r="B24" t="s">
        <v>25</v>
      </c>
      <c r="J24">
        <v>34</v>
      </c>
      <c r="K24">
        <v>52</v>
      </c>
      <c r="L24">
        <v>52</v>
      </c>
      <c r="M24">
        <v>52</v>
      </c>
      <c r="N24">
        <v>52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f t="shared" si="0"/>
        <v>962</v>
      </c>
      <c r="AT24">
        <f t="shared" si="1"/>
        <v>35</v>
      </c>
    </row>
    <row r="25" spans="1:46" ht="15.75" x14ac:dyDescent="0.25">
      <c r="A25" s="6" t="s">
        <v>26</v>
      </c>
      <c r="B25" t="s">
        <v>27</v>
      </c>
      <c r="AC25">
        <v>2</v>
      </c>
      <c r="AE25">
        <v>8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12</v>
      </c>
      <c r="AQ25">
        <v>12</v>
      </c>
      <c r="AR25">
        <v>12</v>
      </c>
      <c r="AS25">
        <f t="shared" si="0"/>
        <v>166</v>
      </c>
      <c r="AT25">
        <f t="shared" si="1"/>
        <v>15</v>
      </c>
    </row>
    <row r="26" spans="1:46" ht="15.75" x14ac:dyDescent="0.25">
      <c r="A26" s="6" t="s">
        <v>26</v>
      </c>
      <c r="B26" t="s">
        <v>28</v>
      </c>
      <c r="AC26">
        <v>2</v>
      </c>
      <c r="AE26">
        <v>8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f t="shared" si="0"/>
        <v>166</v>
      </c>
      <c r="AT26">
        <f t="shared" si="1"/>
        <v>15</v>
      </c>
    </row>
    <row r="27" spans="1:46" ht="15.75" x14ac:dyDescent="0.25">
      <c r="A27" s="6" t="s">
        <v>26</v>
      </c>
      <c r="B27" t="s">
        <v>29</v>
      </c>
      <c r="AC27">
        <v>2</v>
      </c>
      <c r="AE27">
        <v>8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12</v>
      </c>
      <c r="AM27">
        <v>12</v>
      </c>
      <c r="AN27">
        <v>12</v>
      </c>
      <c r="AO27">
        <v>12</v>
      </c>
      <c r="AP27">
        <v>12</v>
      </c>
      <c r="AQ27">
        <v>12</v>
      </c>
      <c r="AR27">
        <v>12</v>
      </c>
      <c r="AS27">
        <f t="shared" si="0"/>
        <v>166</v>
      </c>
      <c r="AT27">
        <f t="shared" si="1"/>
        <v>15</v>
      </c>
    </row>
    <row r="28" spans="1:46" ht="15.75" x14ac:dyDescent="0.25">
      <c r="A28" s="6" t="s">
        <v>26</v>
      </c>
      <c r="B28" t="s">
        <v>30</v>
      </c>
      <c r="AC28">
        <v>2</v>
      </c>
      <c r="AE28">
        <v>8</v>
      </c>
      <c r="AF28">
        <v>12</v>
      </c>
      <c r="AG28">
        <v>12</v>
      </c>
      <c r="AH28">
        <v>12</v>
      </c>
      <c r="AI28">
        <v>12</v>
      </c>
      <c r="AJ28">
        <v>12</v>
      </c>
      <c r="AK28">
        <v>12</v>
      </c>
      <c r="AL28">
        <v>12</v>
      </c>
      <c r="AM28">
        <v>12</v>
      </c>
      <c r="AN28">
        <v>12</v>
      </c>
      <c r="AO28">
        <v>12</v>
      </c>
      <c r="AP28">
        <v>12</v>
      </c>
      <c r="AQ28">
        <v>12</v>
      </c>
      <c r="AR28">
        <v>12</v>
      </c>
      <c r="AS28">
        <f t="shared" si="0"/>
        <v>166</v>
      </c>
      <c r="AT28">
        <f t="shared" si="1"/>
        <v>15</v>
      </c>
    </row>
    <row r="29" spans="1:46" ht="15.75" x14ac:dyDescent="0.25">
      <c r="A29" s="6" t="s">
        <v>26</v>
      </c>
      <c r="B29" t="s">
        <v>31</v>
      </c>
      <c r="AE29">
        <v>8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11</v>
      </c>
      <c r="AS29">
        <f t="shared" si="0"/>
        <v>103</v>
      </c>
      <c r="AT29">
        <f t="shared" si="1"/>
        <v>9</v>
      </c>
    </row>
    <row r="30" spans="1:46" ht="15.75" x14ac:dyDescent="0.25">
      <c r="A30" s="6" t="s">
        <v>32</v>
      </c>
      <c r="B30" t="s">
        <v>33</v>
      </c>
      <c r="AE30">
        <v>8</v>
      </c>
      <c r="AF30">
        <v>12</v>
      </c>
      <c r="AG30">
        <v>12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12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f t="shared" si="0"/>
        <v>164</v>
      </c>
      <c r="AT30">
        <f t="shared" si="1"/>
        <v>14</v>
      </c>
    </row>
    <row r="31" spans="1:46" ht="15.75" x14ac:dyDescent="0.25">
      <c r="A31" s="6" t="s">
        <v>32</v>
      </c>
      <c r="B31" t="s">
        <v>34</v>
      </c>
      <c r="AE31">
        <v>8</v>
      </c>
      <c r="AF31">
        <v>12</v>
      </c>
      <c r="AG31">
        <v>12</v>
      </c>
      <c r="AH31">
        <v>12</v>
      </c>
      <c r="AI31">
        <v>12</v>
      </c>
      <c r="AJ31">
        <v>12</v>
      </c>
      <c r="AK31">
        <v>12</v>
      </c>
      <c r="AL31">
        <v>12</v>
      </c>
      <c r="AM31">
        <v>11</v>
      </c>
      <c r="AS31">
        <f t="shared" si="0"/>
        <v>103</v>
      </c>
      <c r="AT31">
        <f t="shared" si="1"/>
        <v>9</v>
      </c>
    </row>
    <row r="32" spans="1:46" ht="15.75" x14ac:dyDescent="0.25">
      <c r="A32" s="6" t="s">
        <v>32</v>
      </c>
      <c r="B32" t="s">
        <v>35</v>
      </c>
      <c r="AE32">
        <v>8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f t="shared" si="0"/>
        <v>164</v>
      </c>
      <c r="AT32">
        <f t="shared" si="1"/>
        <v>14</v>
      </c>
    </row>
    <row r="33" spans="1:46" ht="15.75" x14ac:dyDescent="0.25">
      <c r="A33" s="6" t="s">
        <v>32</v>
      </c>
      <c r="B33" t="s">
        <v>36</v>
      </c>
      <c r="AE33">
        <v>8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f t="shared" si="0"/>
        <v>164</v>
      </c>
      <c r="AT33">
        <f t="shared" si="1"/>
        <v>14</v>
      </c>
    </row>
    <row r="34" spans="1:46" ht="15.75" x14ac:dyDescent="0.25">
      <c r="A34" s="6" t="s">
        <v>32</v>
      </c>
      <c r="B34" t="s">
        <v>37</v>
      </c>
      <c r="AE34">
        <v>8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12</v>
      </c>
      <c r="AQ34">
        <v>12</v>
      </c>
      <c r="AR34">
        <v>12</v>
      </c>
      <c r="AS34">
        <f t="shared" si="0"/>
        <v>164</v>
      </c>
      <c r="AT34">
        <f t="shared" si="1"/>
        <v>14</v>
      </c>
    </row>
    <row r="35" spans="1:46" ht="15.75" x14ac:dyDescent="0.25">
      <c r="A35" s="6" t="s">
        <v>32</v>
      </c>
      <c r="B35" t="s">
        <v>38</v>
      </c>
      <c r="AE35">
        <v>8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f t="shared" si="0"/>
        <v>164</v>
      </c>
      <c r="AT35">
        <f t="shared" si="1"/>
        <v>14</v>
      </c>
    </row>
    <row r="36" spans="1:46" ht="15.75" x14ac:dyDescent="0.25">
      <c r="A36" s="6" t="s">
        <v>32</v>
      </c>
      <c r="B36" t="s">
        <v>39</v>
      </c>
      <c r="AE36">
        <v>8</v>
      </c>
      <c r="AF36">
        <v>12</v>
      </c>
      <c r="AG36">
        <v>12</v>
      </c>
      <c r="AH36">
        <v>12</v>
      </c>
      <c r="AI36">
        <v>12</v>
      </c>
      <c r="AJ36">
        <v>12</v>
      </c>
      <c r="AK36">
        <v>12</v>
      </c>
      <c r="AL36">
        <v>12</v>
      </c>
      <c r="AM36">
        <v>12</v>
      </c>
      <c r="AN36">
        <v>12</v>
      </c>
      <c r="AO36">
        <v>12</v>
      </c>
      <c r="AP36">
        <v>12</v>
      </c>
      <c r="AQ36">
        <v>12</v>
      </c>
      <c r="AR36">
        <v>12</v>
      </c>
      <c r="AS36">
        <f t="shared" si="0"/>
        <v>164</v>
      </c>
      <c r="AT36">
        <f t="shared" si="1"/>
        <v>14</v>
      </c>
    </row>
    <row r="37" spans="1:46" ht="15.75" x14ac:dyDescent="0.25">
      <c r="A37" s="6" t="s">
        <v>40</v>
      </c>
      <c r="B37" t="s">
        <v>41</v>
      </c>
      <c r="Y37">
        <v>18</v>
      </c>
      <c r="Z37">
        <v>24</v>
      </c>
      <c r="AA37">
        <v>24</v>
      </c>
      <c r="AB37">
        <v>24</v>
      </c>
      <c r="AC37">
        <v>24</v>
      </c>
      <c r="AD37">
        <v>24</v>
      </c>
      <c r="AE37">
        <v>24</v>
      </c>
      <c r="AF37">
        <v>24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f t="shared" si="0"/>
        <v>330</v>
      </c>
      <c r="AT37">
        <f t="shared" si="1"/>
        <v>20</v>
      </c>
    </row>
    <row r="38" spans="1:46" ht="15.75" x14ac:dyDescent="0.25">
      <c r="A38" s="6" t="s">
        <v>40</v>
      </c>
      <c r="B38" t="s">
        <v>42</v>
      </c>
      <c r="Y38">
        <v>18</v>
      </c>
      <c r="Z38">
        <v>24</v>
      </c>
      <c r="AA38">
        <v>24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11</v>
      </c>
      <c r="AS38">
        <f t="shared" si="0"/>
        <v>317</v>
      </c>
      <c r="AT38">
        <f t="shared" si="1"/>
        <v>19</v>
      </c>
    </row>
    <row r="39" spans="1:46" ht="15.75" x14ac:dyDescent="0.25">
      <c r="A39" s="6" t="s">
        <v>40</v>
      </c>
      <c r="B39" t="s">
        <v>43</v>
      </c>
      <c r="Y39">
        <v>18</v>
      </c>
      <c r="Z39">
        <v>24</v>
      </c>
      <c r="AA39">
        <v>24</v>
      </c>
      <c r="AB39">
        <v>24</v>
      </c>
      <c r="AC39">
        <v>24</v>
      </c>
      <c r="AD39">
        <v>24</v>
      </c>
      <c r="AE39">
        <v>24</v>
      </c>
      <c r="AF39">
        <v>24</v>
      </c>
      <c r="AG39">
        <v>12</v>
      </c>
      <c r="AH39">
        <v>12</v>
      </c>
      <c r="AI39">
        <v>12</v>
      </c>
      <c r="AJ39">
        <v>12</v>
      </c>
      <c r="AK39">
        <v>12</v>
      </c>
      <c r="AL39">
        <v>12</v>
      </c>
      <c r="AM39">
        <v>11</v>
      </c>
      <c r="AS39">
        <f t="shared" si="0"/>
        <v>269</v>
      </c>
      <c r="AT39">
        <f t="shared" si="1"/>
        <v>15</v>
      </c>
    </row>
    <row r="40" spans="1:46" ht="15.75" x14ac:dyDescent="0.25">
      <c r="A40" s="6" t="s">
        <v>40</v>
      </c>
      <c r="B40" t="s">
        <v>44</v>
      </c>
      <c r="Y40">
        <v>18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12</v>
      </c>
      <c r="AH40">
        <v>12</v>
      </c>
      <c r="AI40">
        <v>12</v>
      </c>
      <c r="AJ40">
        <v>12</v>
      </c>
      <c r="AK40">
        <v>12</v>
      </c>
      <c r="AL40">
        <v>12</v>
      </c>
      <c r="AM40">
        <v>11</v>
      </c>
      <c r="AR40">
        <v>6</v>
      </c>
      <c r="AS40">
        <f t="shared" si="0"/>
        <v>275</v>
      </c>
      <c r="AT40">
        <f t="shared" si="1"/>
        <v>16</v>
      </c>
    </row>
    <row r="41" spans="1:46" ht="15.75" x14ac:dyDescent="0.25">
      <c r="A41" s="6" t="s">
        <v>40</v>
      </c>
      <c r="B41" t="s">
        <v>45</v>
      </c>
      <c r="Y41">
        <v>18</v>
      </c>
      <c r="Z41">
        <v>24</v>
      </c>
      <c r="AA41">
        <v>24</v>
      </c>
      <c r="AB41">
        <v>24</v>
      </c>
      <c r="AC41">
        <v>24</v>
      </c>
      <c r="AD41">
        <v>24</v>
      </c>
      <c r="AE41">
        <v>24</v>
      </c>
      <c r="AF41">
        <v>24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f t="shared" si="0"/>
        <v>330</v>
      </c>
      <c r="AT41">
        <f t="shared" si="1"/>
        <v>20</v>
      </c>
    </row>
    <row r="42" spans="1:46" ht="15.75" x14ac:dyDescent="0.25">
      <c r="A42" s="6" t="s">
        <v>46</v>
      </c>
      <c r="B42" t="s">
        <v>47</v>
      </c>
      <c r="M42">
        <v>42</v>
      </c>
      <c r="N42">
        <v>52</v>
      </c>
      <c r="O42">
        <v>24</v>
      </c>
      <c r="P42">
        <v>24</v>
      </c>
      <c r="Q42">
        <v>24</v>
      </c>
      <c r="R42">
        <v>24</v>
      </c>
      <c r="S42">
        <v>21</v>
      </c>
      <c r="U42">
        <v>15</v>
      </c>
      <c r="V42">
        <v>24</v>
      </c>
      <c r="W42">
        <v>24</v>
      </c>
      <c r="X42">
        <v>24</v>
      </c>
      <c r="Y42">
        <v>24</v>
      </c>
      <c r="Z42">
        <v>24</v>
      </c>
      <c r="AA42">
        <v>24</v>
      </c>
      <c r="AB42">
        <v>24</v>
      </c>
      <c r="AC42">
        <v>24</v>
      </c>
      <c r="AD42">
        <v>24</v>
      </c>
      <c r="AE42">
        <v>24</v>
      </c>
      <c r="AF42">
        <v>24</v>
      </c>
      <c r="AG42">
        <v>24</v>
      </c>
      <c r="AH42">
        <v>24</v>
      </c>
      <c r="AI42">
        <v>24</v>
      </c>
      <c r="AJ42">
        <v>12</v>
      </c>
      <c r="AK42">
        <v>12</v>
      </c>
      <c r="AL42">
        <v>12</v>
      </c>
      <c r="AM42">
        <v>12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f t="shared" si="0"/>
        <v>670</v>
      </c>
      <c r="AT42">
        <f t="shared" si="1"/>
        <v>31</v>
      </c>
    </row>
    <row r="43" spans="1:46" ht="15.75" x14ac:dyDescent="0.25">
      <c r="A43" s="6" t="s">
        <v>46</v>
      </c>
      <c r="B43" t="s">
        <v>48</v>
      </c>
      <c r="M43">
        <v>42</v>
      </c>
      <c r="N43">
        <v>52</v>
      </c>
      <c r="O43">
        <v>24</v>
      </c>
      <c r="P43">
        <v>24</v>
      </c>
      <c r="Q43">
        <v>24</v>
      </c>
      <c r="R43">
        <v>24</v>
      </c>
      <c r="S43">
        <v>21</v>
      </c>
      <c r="U43">
        <v>15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24</v>
      </c>
      <c r="AE43">
        <v>24</v>
      </c>
      <c r="AF43">
        <v>24</v>
      </c>
      <c r="AG43">
        <v>24</v>
      </c>
      <c r="AH43">
        <v>24</v>
      </c>
      <c r="AI43">
        <v>24</v>
      </c>
      <c r="AJ43">
        <v>12</v>
      </c>
      <c r="AK43">
        <v>12</v>
      </c>
      <c r="AL43">
        <v>12</v>
      </c>
      <c r="AM43">
        <v>12</v>
      </c>
      <c r="AN43">
        <v>12</v>
      </c>
      <c r="AO43">
        <v>12</v>
      </c>
      <c r="AP43">
        <v>12</v>
      </c>
      <c r="AQ43">
        <v>12</v>
      </c>
      <c r="AR43">
        <v>12</v>
      </c>
      <c r="AS43">
        <f t="shared" si="0"/>
        <v>670</v>
      </c>
      <c r="AT43">
        <f t="shared" si="1"/>
        <v>31</v>
      </c>
    </row>
    <row r="44" spans="1:46" ht="15.75" x14ac:dyDescent="0.25">
      <c r="A44" s="6" t="s">
        <v>46</v>
      </c>
      <c r="B44" t="s">
        <v>49</v>
      </c>
      <c r="M44">
        <v>42</v>
      </c>
      <c r="N44">
        <v>52</v>
      </c>
      <c r="O44">
        <v>24</v>
      </c>
      <c r="P44">
        <v>24</v>
      </c>
      <c r="Q44">
        <v>24</v>
      </c>
      <c r="R44">
        <v>24</v>
      </c>
      <c r="S44">
        <v>21</v>
      </c>
      <c r="U44">
        <v>15</v>
      </c>
      <c r="V44">
        <v>24</v>
      </c>
      <c r="W44">
        <v>24</v>
      </c>
      <c r="X44">
        <v>24</v>
      </c>
      <c r="Y44">
        <v>24</v>
      </c>
      <c r="Z44">
        <v>24</v>
      </c>
      <c r="AA44">
        <v>24</v>
      </c>
      <c r="AB44">
        <v>24</v>
      </c>
      <c r="AC44">
        <v>24</v>
      </c>
      <c r="AD44">
        <v>24</v>
      </c>
      <c r="AE44">
        <v>24</v>
      </c>
      <c r="AF44">
        <v>24</v>
      </c>
      <c r="AG44">
        <v>24</v>
      </c>
      <c r="AH44">
        <v>24</v>
      </c>
      <c r="AI44">
        <v>24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  <c r="AQ44">
        <v>12</v>
      </c>
      <c r="AR44">
        <v>12</v>
      </c>
      <c r="AS44">
        <f t="shared" si="0"/>
        <v>670</v>
      </c>
      <c r="AT44">
        <f t="shared" si="1"/>
        <v>31</v>
      </c>
    </row>
    <row r="45" spans="1:46" ht="15.75" x14ac:dyDescent="0.25">
      <c r="A45" s="6" t="s">
        <v>46</v>
      </c>
      <c r="B45" t="s">
        <v>50</v>
      </c>
      <c r="M45">
        <v>42</v>
      </c>
      <c r="N45">
        <v>52</v>
      </c>
      <c r="O45">
        <v>24</v>
      </c>
      <c r="P45">
        <v>24</v>
      </c>
      <c r="Q45">
        <v>24</v>
      </c>
      <c r="R45">
        <v>24</v>
      </c>
      <c r="S45">
        <v>21</v>
      </c>
      <c r="U45">
        <v>15</v>
      </c>
      <c r="V45">
        <v>24</v>
      </c>
      <c r="W45">
        <v>24</v>
      </c>
      <c r="X45">
        <v>24</v>
      </c>
      <c r="Y45">
        <v>24</v>
      </c>
      <c r="Z45">
        <v>24</v>
      </c>
      <c r="AA45">
        <v>24</v>
      </c>
      <c r="AB45">
        <v>24</v>
      </c>
      <c r="AC45">
        <v>24</v>
      </c>
      <c r="AD45">
        <v>24</v>
      </c>
      <c r="AE45">
        <v>24</v>
      </c>
      <c r="AF45">
        <v>24</v>
      </c>
      <c r="AG45">
        <v>24</v>
      </c>
      <c r="AH45">
        <v>24</v>
      </c>
      <c r="AI45">
        <v>24</v>
      </c>
      <c r="AJ45">
        <v>12</v>
      </c>
      <c r="AK45">
        <v>12</v>
      </c>
      <c r="AL45">
        <v>12</v>
      </c>
      <c r="AM45">
        <v>12</v>
      </c>
      <c r="AN45">
        <v>12</v>
      </c>
      <c r="AO45">
        <v>12</v>
      </c>
      <c r="AP45">
        <v>12</v>
      </c>
      <c r="AQ45">
        <v>12</v>
      </c>
      <c r="AR45">
        <v>12</v>
      </c>
      <c r="AS45">
        <f t="shared" si="0"/>
        <v>670</v>
      </c>
      <c r="AT45">
        <f t="shared" si="1"/>
        <v>31</v>
      </c>
    </row>
    <row r="46" spans="1:46" ht="15.75" x14ac:dyDescent="0.25">
      <c r="A46" s="6" t="s">
        <v>46</v>
      </c>
      <c r="B46" t="s">
        <v>51</v>
      </c>
      <c r="M46">
        <v>42</v>
      </c>
      <c r="N46">
        <v>52</v>
      </c>
      <c r="O46">
        <v>24</v>
      </c>
      <c r="P46">
        <v>24</v>
      </c>
      <c r="Q46">
        <v>24</v>
      </c>
      <c r="R46">
        <v>24</v>
      </c>
      <c r="S46">
        <v>21</v>
      </c>
      <c r="U46">
        <v>15</v>
      </c>
      <c r="V46">
        <v>24</v>
      </c>
      <c r="W46">
        <v>24</v>
      </c>
      <c r="X46">
        <v>24</v>
      </c>
      <c r="Y46">
        <v>24</v>
      </c>
      <c r="Z46">
        <v>24</v>
      </c>
      <c r="AA46">
        <v>24</v>
      </c>
      <c r="AB46">
        <v>24</v>
      </c>
      <c r="AC46">
        <v>24</v>
      </c>
      <c r="AD46">
        <v>24</v>
      </c>
      <c r="AE46">
        <v>24</v>
      </c>
      <c r="AF46">
        <v>24</v>
      </c>
      <c r="AG46">
        <v>24</v>
      </c>
      <c r="AH46">
        <v>24</v>
      </c>
      <c r="AI46">
        <v>24</v>
      </c>
      <c r="AJ46">
        <v>12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12</v>
      </c>
      <c r="AR46">
        <v>12</v>
      </c>
      <c r="AS46">
        <f t="shared" si="0"/>
        <v>670</v>
      </c>
      <c r="AT46">
        <f t="shared" si="1"/>
        <v>31</v>
      </c>
    </row>
    <row r="47" spans="1:46" ht="15.75" x14ac:dyDescent="0.25">
      <c r="A47" s="6" t="s">
        <v>46</v>
      </c>
      <c r="B47" t="s">
        <v>52</v>
      </c>
      <c r="M47">
        <v>42</v>
      </c>
      <c r="N47">
        <v>52</v>
      </c>
      <c r="O47">
        <v>24</v>
      </c>
      <c r="P47">
        <v>24</v>
      </c>
      <c r="Q47">
        <v>24</v>
      </c>
      <c r="R47">
        <v>24</v>
      </c>
      <c r="S47">
        <v>21</v>
      </c>
      <c r="U47">
        <v>15</v>
      </c>
      <c r="V47">
        <v>24</v>
      </c>
      <c r="W47">
        <v>24</v>
      </c>
      <c r="X47">
        <v>24</v>
      </c>
      <c r="Y47">
        <v>24</v>
      </c>
      <c r="Z47">
        <v>24</v>
      </c>
      <c r="AA47">
        <v>24</v>
      </c>
      <c r="AB47">
        <v>24</v>
      </c>
      <c r="AC47">
        <v>24</v>
      </c>
      <c r="AD47">
        <v>24</v>
      </c>
      <c r="AE47">
        <v>24</v>
      </c>
      <c r="AF47">
        <v>24</v>
      </c>
      <c r="AG47">
        <v>24</v>
      </c>
      <c r="AH47">
        <v>24</v>
      </c>
      <c r="AI47">
        <v>24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f t="shared" si="0"/>
        <v>670</v>
      </c>
      <c r="AT47">
        <f t="shared" si="1"/>
        <v>31</v>
      </c>
    </row>
    <row r="48" spans="1:46" ht="15.75" x14ac:dyDescent="0.25">
      <c r="A48" s="6" t="s">
        <v>46</v>
      </c>
      <c r="B48" t="s">
        <v>53</v>
      </c>
      <c r="M48">
        <v>42</v>
      </c>
      <c r="N48">
        <v>52</v>
      </c>
      <c r="O48">
        <v>24</v>
      </c>
      <c r="P48">
        <v>24</v>
      </c>
      <c r="Q48">
        <v>24</v>
      </c>
      <c r="R48">
        <v>24</v>
      </c>
      <c r="S48">
        <v>21</v>
      </c>
      <c r="U48">
        <v>15</v>
      </c>
      <c r="V48">
        <v>24</v>
      </c>
      <c r="W48">
        <v>24</v>
      </c>
      <c r="X48">
        <v>24</v>
      </c>
      <c r="Y48">
        <v>24</v>
      </c>
      <c r="Z48">
        <v>24</v>
      </c>
      <c r="AA48">
        <v>24</v>
      </c>
      <c r="AB48">
        <v>24</v>
      </c>
      <c r="AC48">
        <v>24</v>
      </c>
      <c r="AD48">
        <v>24</v>
      </c>
      <c r="AE48">
        <v>24</v>
      </c>
      <c r="AF48">
        <v>24</v>
      </c>
      <c r="AG48">
        <v>24</v>
      </c>
      <c r="AH48">
        <v>24</v>
      </c>
      <c r="AI48">
        <v>24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f t="shared" si="0"/>
        <v>670</v>
      </c>
      <c r="AT48">
        <f t="shared" si="1"/>
        <v>31</v>
      </c>
    </row>
    <row r="49" spans="1:46" ht="15.75" x14ac:dyDescent="0.25">
      <c r="A49" s="6" t="s">
        <v>54</v>
      </c>
      <c r="B49" t="s">
        <v>55</v>
      </c>
      <c r="AA49">
        <v>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f t="shared" si="0"/>
        <v>260</v>
      </c>
      <c r="AT49">
        <f t="shared" si="1"/>
        <v>18</v>
      </c>
    </row>
    <row r="50" spans="1:46" ht="15.75" x14ac:dyDescent="0.25">
      <c r="A50" s="6" t="s">
        <v>54</v>
      </c>
      <c r="B50" t="s">
        <v>56</v>
      </c>
      <c r="AA50">
        <v>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f t="shared" si="0"/>
        <v>260</v>
      </c>
      <c r="AT50">
        <f t="shared" si="1"/>
        <v>18</v>
      </c>
    </row>
    <row r="51" spans="1:46" ht="15.75" x14ac:dyDescent="0.25">
      <c r="A51" s="6" t="s">
        <v>54</v>
      </c>
      <c r="B51" t="s">
        <v>57</v>
      </c>
      <c r="AA51">
        <v>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f t="shared" si="0"/>
        <v>260</v>
      </c>
      <c r="AT51">
        <f t="shared" si="1"/>
        <v>18</v>
      </c>
    </row>
    <row r="52" spans="1:46" ht="15.75" x14ac:dyDescent="0.25">
      <c r="A52" s="6" t="s">
        <v>54</v>
      </c>
      <c r="B52" t="s">
        <v>58</v>
      </c>
      <c r="AA52">
        <v>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f t="shared" si="0"/>
        <v>260</v>
      </c>
      <c r="AT52">
        <f t="shared" si="1"/>
        <v>18</v>
      </c>
    </row>
    <row r="53" spans="1:46" ht="15.75" x14ac:dyDescent="0.25">
      <c r="A53" s="6" t="s">
        <v>54</v>
      </c>
      <c r="B53" t="s">
        <v>59</v>
      </c>
      <c r="AA53">
        <v>5</v>
      </c>
      <c r="AB53">
        <v>15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f t="shared" si="0"/>
        <v>260</v>
      </c>
      <c r="AT53">
        <f t="shared" si="1"/>
        <v>18</v>
      </c>
    </row>
    <row r="54" spans="1:46" ht="15.75" x14ac:dyDescent="0.25">
      <c r="A54" s="6" t="s">
        <v>54</v>
      </c>
      <c r="B54" t="s">
        <v>60</v>
      </c>
      <c r="AA54">
        <v>5</v>
      </c>
      <c r="AB54">
        <v>15</v>
      </c>
      <c r="AC54">
        <v>15</v>
      </c>
      <c r="AD54">
        <v>15</v>
      </c>
      <c r="AE54">
        <v>15</v>
      </c>
      <c r="AF54">
        <v>15</v>
      </c>
      <c r="AG54">
        <v>15</v>
      </c>
      <c r="AH54">
        <v>15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f t="shared" si="0"/>
        <v>260</v>
      </c>
      <c r="AT54">
        <f t="shared" si="1"/>
        <v>18</v>
      </c>
    </row>
    <row r="55" spans="1:46" ht="15.75" x14ac:dyDescent="0.25">
      <c r="A55" s="6" t="s">
        <v>61</v>
      </c>
      <c r="B55" t="s">
        <v>62</v>
      </c>
      <c r="AI55">
        <v>6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f t="shared" si="0"/>
        <v>141</v>
      </c>
      <c r="AT55">
        <f t="shared" si="1"/>
        <v>10</v>
      </c>
    </row>
    <row r="56" spans="1:46" ht="15.75" x14ac:dyDescent="0.25">
      <c r="A56" s="6" t="s">
        <v>61</v>
      </c>
      <c r="B56" t="s">
        <v>63</v>
      </c>
      <c r="AI56">
        <v>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f t="shared" si="0"/>
        <v>141</v>
      </c>
      <c r="AT56">
        <f t="shared" si="1"/>
        <v>10</v>
      </c>
    </row>
    <row r="57" spans="1:46" ht="15.75" x14ac:dyDescent="0.25">
      <c r="A57" s="5" t="s">
        <v>219</v>
      </c>
      <c r="B57" t="s">
        <v>214</v>
      </c>
      <c r="H57">
        <v>39</v>
      </c>
      <c r="I57">
        <v>52</v>
      </c>
      <c r="J57">
        <v>52</v>
      </c>
      <c r="K57">
        <v>52</v>
      </c>
      <c r="L57">
        <v>52</v>
      </c>
      <c r="M57">
        <v>52</v>
      </c>
      <c r="N57">
        <v>52</v>
      </c>
      <c r="O57">
        <v>52</v>
      </c>
      <c r="P57">
        <v>52</v>
      </c>
      <c r="Q57">
        <v>52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24</v>
      </c>
      <c r="AB57">
        <v>24</v>
      </c>
      <c r="AC57">
        <v>24</v>
      </c>
      <c r="AD57">
        <v>24</v>
      </c>
      <c r="AE57">
        <v>24</v>
      </c>
      <c r="AF57">
        <v>24</v>
      </c>
      <c r="AG57">
        <v>24</v>
      </c>
      <c r="AH57">
        <v>24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24</v>
      </c>
      <c r="AO57">
        <v>24</v>
      </c>
      <c r="AP57">
        <v>24</v>
      </c>
      <c r="AQ57">
        <v>24</v>
      </c>
      <c r="AR57">
        <v>24</v>
      </c>
      <c r="AS57">
        <f>SUM(C57:AR57)</f>
        <v>1155</v>
      </c>
      <c r="AT57">
        <f>COUNTIF(C57:AR57,"&gt;0")</f>
        <v>37</v>
      </c>
    </row>
  </sheetData>
  <conditionalFormatting sqref="C2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zoomScale="70" zoomScaleNormal="70" workbookViewId="0">
      <pane ySplit="1" topLeftCell="A2" activePane="bottomLeft" state="frozen"/>
      <selection activeCell="C2" sqref="C2"/>
      <selection pane="bottomLeft" sqref="A1:AT57"/>
    </sheetView>
  </sheetViews>
  <sheetFormatPr defaultRowHeight="15" x14ac:dyDescent="0.25"/>
  <cols>
    <col min="1" max="1" width="21.42578125" style="3" customWidth="1"/>
    <col min="2" max="2" width="21.42578125" bestFit="1" customWidth="1"/>
    <col min="3" max="44" width="3.7109375" bestFit="1" customWidth="1"/>
    <col min="45" max="46" width="11.28515625" customWidth="1"/>
  </cols>
  <sheetData>
    <row r="1" spans="1:46" ht="30.75" customHeight="1" x14ac:dyDescent="0.25">
      <c r="A1" s="3" t="s">
        <v>64</v>
      </c>
      <c r="B1" t="s">
        <v>65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4" t="s">
        <v>66</v>
      </c>
      <c r="AT1" s="4" t="s">
        <v>67</v>
      </c>
    </row>
    <row r="2" spans="1:46" ht="15.75" x14ac:dyDescent="0.25">
      <c r="A2" s="6" t="s">
        <v>0</v>
      </c>
      <c r="B2" t="s">
        <v>1</v>
      </c>
      <c r="I2">
        <v>40</v>
      </c>
      <c r="J2">
        <v>52</v>
      </c>
      <c r="K2">
        <v>52</v>
      </c>
      <c r="L2">
        <v>52</v>
      </c>
      <c r="M2">
        <v>52</v>
      </c>
      <c r="N2">
        <v>52</v>
      </c>
      <c r="O2">
        <v>24</v>
      </c>
      <c r="P2">
        <v>24</v>
      </c>
      <c r="Q2">
        <v>24</v>
      </c>
      <c r="R2">
        <v>24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f>SUM(C2:AR2)</f>
        <v>1020</v>
      </c>
      <c r="AT2">
        <f>COUNTIF(C2:AR2,"&gt;0")</f>
        <v>36</v>
      </c>
    </row>
    <row r="3" spans="1:46" ht="15.75" x14ac:dyDescent="0.25">
      <c r="A3" s="6" t="s">
        <v>0</v>
      </c>
      <c r="B3" t="s">
        <v>2</v>
      </c>
      <c r="I3">
        <v>40</v>
      </c>
      <c r="J3">
        <v>52</v>
      </c>
      <c r="K3">
        <v>52</v>
      </c>
      <c r="L3">
        <v>52</v>
      </c>
      <c r="M3">
        <v>52</v>
      </c>
      <c r="N3">
        <v>52</v>
      </c>
      <c r="O3">
        <v>24</v>
      </c>
      <c r="P3">
        <v>24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f t="shared" ref="AS3:AS56" si="0">SUM(C3:AR3)</f>
        <v>1020</v>
      </c>
      <c r="AT3">
        <f t="shared" ref="AT3:AT56" si="1">COUNTIF(C3:AR3,"&gt;0")</f>
        <v>36</v>
      </c>
    </row>
    <row r="4" spans="1:46" ht="15.75" x14ac:dyDescent="0.25">
      <c r="A4" s="6" t="s">
        <v>0</v>
      </c>
      <c r="B4" t="s">
        <v>3</v>
      </c>
      <c r="I4">
        <v>40</v>
      </c>
      <c r="J4">
        <v>52</v>
      </c>
      <c r="K4">
        <v>52</v>
      </c>
      <c r="L4">
        <v>52</v>
      </c>
      <c r="M4">
        <v>52</v>
      </c>
      <c r="N4">
        <v>52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24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24</v>
      </c>
      <c r="AE4">
        <v>24</v>
      </c>
      <c r="AF4">
        <v>24</v>
      </c>
      <c r="AG4">
        <v>24</v>
      </c>
      <c r="AH4">
        <v>24</v>
      </c>
      <c r="AI4">
        <v>24</v>
      </c>
      <c r="AJ4">
        <v>24</v>
      </c>
      <c r="AK4">
        <v>24</v>
      </c>
      <c r="AL4">
        <v>24</v>
      </c>
      <c r="AM4">
        <v>24</v>
      </c>
      <c r="AN4">
        <v>24</v>
      </c>
      <c r="AO4">
        <v>24</v>
      </c>
      <c r="AP4">
        <v>24</v>
      </c>
      <c r="AQ4">
        <v>24</v>
      </c>
      <c r="AR4">
        <v>24</v>
      </c>
      <c r="AS4">
        <f t="shared" si="0"/>
        <v>1020</v>
      </c>
      <c r="AT4">
        <f t="shared" si="1"/>
        <v>36</v>
      </c>
    </row>
    <row r="5" spans="1:46" ht="15.75" x14ac:dyDescent="0.25">
      <c r="A5" s="6" t="s">
        <v>0</v>
      </c>
      <c r="B5" t="s">
        <v>4</v>
      </c>
      <c r="I5">
        <v>40</v>
      </c>
      <c r="J5">
        <v>52</v>
      </c>
      <c r="K5">
        <v>52</v>
      </c>
      <c r="L5">
        <v>52</v>
      </c>
      <c r="M5">
        <v>52</v>
      </c>
      <c r="N5">
        <v>52</v>
      </c>
      <c r="O5">
        <v>24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f t="shared" si="0"/>
        <v>1020</v>
      </c>
      <c r="AT5">
        <f t="shared" si="1"/>
        <v>36</v>
      </c>
    </row>
    <row r="6" spans="1:46" ht="15.75" x14ac:dyDescent="0.25">
      <c r="A6" s="6" t="s">
        <v>0</v>
      </c>
      <c r="B6" t="s">
        <v>5</v>
      </c>
      <c r="G6">
        <v>34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  <c r="N6">
        <v>52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f t="shared" si="0"/>
        <v>1118</v>
      </c>
      <c r="AT6">
        <f t="shared" si="1"/>
        <v>38</v>
      </c>
    </row>
    <row r="7" spans="1:46" ht="15.75" x14ac:dyDescent="0.25">
      <c r="A7" s="6" t="s">
        <v>0</v>
      </c>
      <c r="B7" t="s">
        <v>6</v>
      </c>
      <c r="H7">
        <v>17</v>
      </c>
      <c r="I7">
        <v>52</v>
      </c>
      <c r="J7">
        <v>52</v>
      </c>
      <c r="K7">
        <v>52</v>
      </c>
      <c r="L7">
        <v>52</v>
      </c>
      <c r="M7">
        <v>52</v>
      </c>
      <c r="N7">
        <v>52</v>
      </c>
      <c r="O7">
        <v>24</v>
      </c>
      <c r="P7">
        <v>24</v>
      </c>
      <c r="Q7">
        <v>24</v>
      </c>
      <c r="R7">
        <v>24</v>
      </c>
      <c r="S7">
        <v>24</v>
      </c>
      <c r="T7">
        <v>24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24</v>
      </c>
      <c r="AE7">
        <v>24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f t="shared" si="0"/>
        <v>1049</v>
      </c>
      <c r="AT7">
        <f t="shared" si="1"/>
        <v>37</v>
      </c>
    </row>
    <row r="8" spans="1:46" ht="15.75" x14ac:dyDescent="0.25">
      <c r="A8" s="6" t="s">
        <v>0</v>
      </c>
      <c r="B8" t="s">
        <v>7</v>
      </c>
      <c r="H8">
        <v>17</v>
      </c>
      <c r="I8">
        <v>52</v>
      </c>
      <c r="J8">
        <v>52</v>
      </c>
      <c r="K8">
        <v>52</v>
      </c>
      <c r="L8">
        <v>52</v>
      </c>
      <c r="M8">
        <v>52</v>
      </c>
      <c r="N8">
        <v>52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f t="shared" si="0"/>
        <v>1049</v>
      </c>
      <c r="AT8">
        <f t="shared" si="1"/>
        <v>37</v>
      </c>
    </row>
    <row r="9" spans="1:46" ht="15.75" x14ac:dyDescent="0.25">
      <c r="A9" s="6" t="s">
        <v>0</v>
      </c>
      <c r="B9" t="s">
        <v>8</v>
      </c>
      <c r="H9">
        <v>17</v>
      </c>
      <c r="I9">
        <v>52</v>
      </c>
      <c r="J9">
        <v>52</v>
      </c>
      <c r="K9">
        <v>52</v>
      </c>
      <c r="L9">
        <v>52</v>
      </c>
      <c r="M9">
        <v>52</v>
      </c>
      <c r="N9">
        <v>52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f t="shared" si="0"/>
        <v>1049</v>
      </c>
      <c r="AT9">
        <f t="shared" si="1"/>
        <v>37</v>
      </c>
    </row>
    <row r="10" spans="1:46" ht="15.75" x14ac:dyDescent="0.25">
      <c r="A10" s="6" t="s">
        <v>0</v>
      </c>
      <c r="B10" t="s">
        <v>9</v>
      </c>
      <c r="J10">
        <v>34</v>
      </c>
      <c r="K10">
        <v>52</v>
      </c>
      <c r="L10">
        <v>52</v>
      </c>
      <c r="M10">
        <v>52</v>
      </c>
      <c r="N10">
        <v>52</v>
      </c>
      <c r="O10">
        <v>24</v>
      </c>
      <c r="P10">
        <v>24</v>
      </c>
      <c r="Q10">
        <v>24</v>
      </c>
      <c r="R10">
        <v>24</v>
      </c>
      <c r="S10">
        <v>24</v>
      </c>
      <c r="T10">
        <v>24</v>
      </c>
      <c r="U10">
        <v>24</v>
      </c>
      <c r="V10">
        <v>24</v>
      </c>
      <c r="W10">
        <v>24</v>
      </c>
      <c r="X10">
        <v>24</v>
      </c>
      <c r="Y10">
        <v>24</v>
      </c>
      <c r="Z10">
        <v>24</v>
      </c>
      <c r="AA10">
        <v>24</v>
      </c>
      <c r="AB10">
        <v>24</v>
      </c>
      <c r="AC10">
        <v>24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f t="shared" si="0"/>
        <v>962</v>
      </c>
      <c r="AT10">
        <f t="shared" si="1"/>
        <v>35</v>
      </c>
    </row>
    <row r="11" spans="1:46" ht="15.75" x14ac:dyDescent="0.25">
      <c r="A11" s="6" t="s">
        <v>10</v>
      </c>
      <c r="B11" t="s">
        <v>11</v>
      </c>
      <c r="J11">
        <v>34</v>
      </c>
      <c r="K11">
        <v>52</v>
      </c>
      <c r="L11">
        <v>52</v>
      </c>
      <c r="M11">
        <v>52</v>
      </c>
      <c r="N11">
        <v>52</v>
      </c>
      <c r="O11">
        <v>24</v>
      </c>
      <c r="P11">
        <v>24</v>
      </c>
      <c r="Q11">
        <v>24</v>
      </c>
      <c r="R11">
        <v>24</v>
      </c>
      <c r="S11">
        <v>24</v>
      </c>
      <c r="T1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f t="shared" si="0"/>
        <v>962</v>
      </c>
      <c r="AT11">
        <f t="shared" si="1"/>
        <v>35</v>
      </c>
    </row>
    <row r="12" spans="1:46" ht="15.75" x14ac:dyDescent="0.25">
      <c r="A12" s="6" t="s">
        <v>10</v>
      </c>
      <c r="B12" t="s">
        <v>12</v>
      </c>
      <c r="M12">
        <v>42</v>
      </c>
      <c r="N12">
        <v>52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J12">
        <v>24</v>
      </c>
      <c r="AK12">
        <v>24</v>
      </c>
      <c r="AL12">
        <v>24</v>
      </c>
      <c r="AM12">
        <v>24</v>
      </c>
      <c r="AN12">
        <v>24</v>
      </c>
      <c r="AO12">
        <v>24</v>
      </c>
      <c r="AP12">
        <v>24</v>
      </c>
      <c r="AQ12">
        <v>24</v>
      </c>
      <c r="AR12">
        <v>24</v>
      </c>
      <c r="AS12">
        <f t="shared" si="0"/>
        <v>814</v>
      </c>
      <c r="AT12">
        <f t="shared" si="1"/>
        <v>32</v>
      </c>
    </row>
    <row r="13" spans="1:46" ht="15.75" x14ac:dyDescent="0.25">
      <c r="A13" s="6" t="s">
        <v>10</v>
      </c>
      <c r="B13" t="s">
        <v>13</v>
      </c>
      <c r="M13">
        <v>42</v>
      </c>
      <c r="N13">
        <v>52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J13">
        <v>24</v>
      </c>
      <c r="AK13">
        <v>24</v>
      </c>
      <c r="AL13">
        <v>24</v>
      </c>
      <c r="AM13">
        <v>24</v>
      </c>
      <c r="AN13">
        <v>24</v>
      </c>
      <c r="AO13">
        <v>24</v>
      </c>
      <c r="AP13">
        <v>24</v>
      </c>
      <c r="AQ13">
        <v>24</v>
      </c>
      <c r="AR13">
        <v>24</v>
      </c>
      <c r="AS13">
        <f t="shared" si="0"/>
        <v>814</v>
      </c>
      <c r="AT13">
        <f t="shared" si="1"/>
        <v>32</v>
      </c>
    </row>
    <row r="14" spans="1:46" ht="15.75" x14ac:dyDescent="0.25">
      <c r="A14" s="6" t="s">
        <v>10</v>
      </c>
      <c r="B14" t="s">
        <v>14</v>
      </c>
      <c r="I14">
        <v>31</v>
      </c>
      <c r="J14">
        <v>52</v>
      </c>
      <c r="K14">
        <v>52</v>
      </c>
      <c r="L14">
        <v>52</v>
      </c>
      <c r="M14">
        <v>52</v>
      </c>
      <c r="N14">
        <v>52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24</v>
      </c>
      <c r="AE14">
        <v>24</v>
      </c>
      <c r="AF14">
        <v>24</v>
      </c>
      <c r="AG14">
        <v>24</v>
      </c>
      <c r="AH14">
        <v>24</v>
      </c>
      <c r="AI14">
        <v>24</v>
      </c>
      <c r="AJ14">
        <v>24</v>
      </c>
      <c r="AK14">
        <v>24</v>
      </c>
      <c r="AL14">
        <v>24</v>
      </c>
      <c r="AM14">
        <v>24</v>
      </c>
      <c r="AN14">
        <v>24</v>
      </c>
      <c r="AO14">
        <v>24</v>
      </c>
      <c r="AP14">
        <v>24</v>
      </c>
      <c r="AQ14">
        <v>24</v>
      </c>
      <c r="AR14">
        <v>24</v>
      </c>
      <c r="AS14">
        <f t="shared" si="0"/>
        <v>1011</v>
      </c>
      <c r="AT14">
        <f t="shared" si="1"/>
        <v>36</v>
      </c>
    </row>
    <row r="15" spans="1:46" ht="15.75" x14ac:dyDescent="0.25">
      <c r="A15" s="6" t="s">
        <v>10</v>
      </c>
      <c r="B15" t="s">
        <v>15</v>
      </c>
      <c r="G15">
        <v>7</v>
      </c>
      <c r="H15">
        <v>41</v>
      </c>
      <c r="I15">
        <v>52</v>
      </c>
      <c r="J15">
        <v>52</v>
      </c>
      <c r="K15">
        <v>52</v>
      </c>
      <c r="L15">
        <v>52</v>
      </c>
      <c r="M15">
        <v>52</v>
      </c>
      <c r="N15">
        <v>52</v>
      </c>
      <c r="O15">
        <v>24</v>
      </c>
      <c r="P15">
        <v>15</v>
      </c>
      <c r="AS15">
        <f t="shared" si="0"/>
        <v>399</v>
      </c>
      <c r="AT15">
        <f t="shared" si="1"/>
        <v>10</v>
      </c>
    </row>
    <row r="16" spans="1:46" ht="15.75" x14ac:dyDescent="0.25">
      <c r="A16" s="6" t="s">
        <v>10</v>
      </c>
      <c r="B16" t="s">
        <v>16</v>
      </c>
      <c r="L16">
        <v>28</v>
      </c>
      <c r="M16">
        <v>52</v>
      </c>
      <c r="N16">
        <v>52</v>
      </c>
      <c r="O16">
        <v>24</v>
      </c>
      <c r="P16">
        <v>24</v>
      </c>
      <c r="Q16">
        <v>24</v>
      </c>
      <c r="R16">
        <v>24</v>
      </c>
      <c r="S16">
        <v>24</v>
      </c>
      <c r="T16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f t="shared" si="0"/>
        <v>852</v>
      </c>
      <c r="AT16">
        <f t="shared" si="1"/>
        <v>33</v>
      </c>
    </row>
    <row r="17" spans="1:46" ht="15.75" x14ac:dyDescent="0.25">
      <c r="A17" s="6" t="s">
        <v>10</v>
      </c>
      <c r="B17" t="s">
        <v>17</v>
      </c>
      <c r="H17">
        <v>21</v>
      </c>
      <c r="I17">
        <v>52</v>
      </c>
      <c r="J17">
        <v>52</v>
      </c>
      <c r="K17">
        <v>52</v>
      </c>
      <c r="L17">
        <v>52</v>
      </c>
      <c r="M17">
        <v>52</v>
      </c>
      <c r="N17">
        <v>52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f t="shared" si="0"/>
        <v>1053</v>
      </c>
      <c r="AT17">
        <f t="shared" si="1"/>
        <v>37</v>
      </c>
    </row>
    <row r="18" spans="1:46" ht="15.75" x14ac:dyDescent="0.25">
      <c r="A18" s="6" t="s">
        <v>10</v>
      </c>
      <c r="B18" t="s">
        <v>18</v>
      </c>
      <c r="H18">
        <v>21</v>
      </c>
      <c r="I18">
        <v>52</v>
      </c>
      <c r="J18">
        <v>52</v>
      </c>
      <c r="K18">
        <v>52</v>
      </c>
      <c r="L18">
        <v>52</v>
      </c>
      <c r="M18">
        <v>52</v>
      </c>
      <c r="N18">
        <v>52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f t="shared" si="0"/>
        <v>1053</v>
      </c>
      <c r="AT18">
        <f t="shared" si="1"/>
        <v>37</v>
      </c>
    </row>
    <row r="19" spans="1:46" ht="15.75" x14ac:dyDescent="0.25">
      <c r="A19" s="6" t="s">
        <v>10</v>
      </c>
      <c r="B19" t="s">
        <v>19</v>
      </c>
      <c r="T19">
        <v>18</v>
      </c>
      <c r="U19">
        <v>24</v>
      </c>
      <c r="V19">
        <v>24</v>
      </c>
      <c r="W19">
        <v>24</v>
      </c>
      <c r="X19">
        <v>24</v>
      </c>
      <c r="Y19">
        <v>24</v>
      </c>
      <c r="Z19">
        <v>24</v>
      </c>
      <c r="AA19">
        <v>24</v>
      </c>
      <c r="AB19">
        <v>24</v>
      </c>
      <c r="AC19">
        <v>24</v>
      </c>
      <c r="AD19">
        <v>24</v>
      </c>
      <c r="AE19">
        <v>24</v>
      </c>
      <c r="AF19">
        <v>24</v>
      </c>
      <c r="AG19">
        <v>24</v>
      </c>
      <c r="AH19">
        <v>24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f t="shared" si="0"/>
        <v>594</v>
      </c>
      <c r="AT19">
        <f t="shared" si="1"/>
        <v>25</v>
      </c>
    </row>
    <row r="20" spans="1:46" ht="15.75" x14ac:dyDescent="0.25">
      <c r="A20" s="6" t="s">
        <v>20</v>
      </c>
      <c r="B20" t="s">
        <v>21</v>
      </c>
      <c r="I20">
        <v>31</v>
      </c>
      <c r="J20">
        <v>52</v>
      </c>
      <c r="K20">
        <v>52</v>
      </c>
      <c r="L20">
        <v>52</v>
      </c>
      <c r="M20">
        <v>52</v>
      </c>
      <c r="N20">
        <v>52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24</v>
      </c>
      <c r="Y20">
        <v>24</v>
      </c>
      <c r="Z20">
        <v>24</v>
      </c>
      <c r="AA20">
        <v>24</v>
      </c>
      <c r="AB20">
        <v>24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f t="shared" si="0"/>
        <v>1011</v>
      </c>
      <c r="AT20">
        <f t="shared" si="1"/>
        <v>36</v>
      </c>
    </row>
    <row r="21" spans="1:46" ht="15.75" x14ac:dyDescent="0.25">
      <c r="A21" s="6" t="s">
        <v>20</v>
      </c>
      <c r="B21" t="s">
        <v>22</v>
      </c>
      <c r="G21">
        <v>34</v>
      </c>
      <c r="H21">
        <v>52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52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24</v>
      </c>
      <c r="AE21">
        <v>24</v>
      </c>
      <c r="AF21">
        <v>24</v>
      </c>
      <c r="AG21">
        <v>24</v>
      </c>
      <c r="AH21">
        <v>24</v>
      </c>
      <c r="AI21">
        <v>24</v>
      </c>
      <c r="AJ21">
        <v>24</v>
      </c>
      <c r="AK21">
        <v>24</v>
      </c>
      <c r="AL21">
        <v>24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24</v>
      </c>
      <c r="AS21">
        <f t="shared" si="0"/>
        <v>1118</v>
      </c>
      <c r="AT21">
        <f t="shared" si="1"/>
        <v>38</v>
      </c>
    </row>
    <row r="22" spans="1:46" ht="15.75" x14ac:dyDescent="0.25">
      <c r="A22" s="6" t="s">
        <v>20</v>
      </c>
      <c r="B22" t="s">
        <v>23</v>
      </c>
      <c r="H22">
        <v>27</v>
      </c>
      <c r="I22">
        <v>52</v>
      </c>
      <c r="J22">
        <v>52</v>
      </c>
      <c r="K22">
        <v>52</v>
      </c>
      <c r="L22">
        <v>52</v>
      </c>
      <c r="M22">
        <v>52</v>
      </c>
      <c r="N22">
        <v>52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24</v>
      </c>
      <c r="AJ22">
        <v>24</v>
      </c>
      <c r="AK22">
        <v>24</v>
      </c>
      <c r="AL22">
        <v>24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f t="shared" si="0"/>
        <v>1059</v>
      </c>
      <c r="AT22">
        <f t="shared" si="1"/>
        <v>37</v>
      </c>
    </row>
    <row r="23" spans="1:46" ht="15.75" x14ac:dyDescent="0.25">
      <c r="A23" s="6" t="s">
        <v>20</v>
      </c>
      <c r="B23" t="s">
        <v>24</v>
      </c>
      <c r="J23">
        <v>34</v>
      </c>
      <c r="K23">
        <v>52</v>
      </c>
      <c r="L23">
        <v>52</v>
      </c>
      <c r="M23">
        <v>52</v>
      </c>
      <c r="N23">
        <v>52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f t="shared" si="0"/>
        <v>962</v>
      </c>
      <c r="AT23">
        <f t="shared" si="1"/>
        <v>35</v>
      </c>
    </row>
    <row r="24" spans="1:46" ht="15.75" x14ac:dyDescent="0.25">
      <c r="A24" s="6" t="s">
        <v>20</v>
      </c>
      <c r="B24" t="s">
        <v>25</v>
      </c>
      <c r="J24">
        <v>34</v>
      </c>
      <c r="K24">
        <v>52</v>
      </c>
      <c r="L24">
        <v>52</v>
      </c>
      <c r="M24">
        <v>52</v>
      </c>
      <c r="N24">
        <v>52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f t="shared" si="0"/>
        <v>962</v>
      </c>
      <c r="AT24">
        <f t="shared" si="1"/>
        <v>35</v>
      </c>
    </row>
    <row r="25" spans="1:46" ht="15.75" x14ac:dyDescent="0.25">
      <c r="A25" s="6" t="s">
        <v>26</v>
      </c>
      <c r="B25" t="s">
        <v>27</v>
      </c>
      <c r="AC25">
        <v>2</v>
      </c>
      <c r="AE25">
        <v>7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12</v>
      </c>
      <c r="AQ25">
        <v>12</v>
      </c>
      <c r="AR25">
        <v>12</v>
      </c>
      <c r="AS25">
        <f t="shared" si="0"/>
        <v>165</v>
      </c>
      <c r="AT25">
        <f t="shared" si="1"/>
        <v>15</v>
      </c>
    </row>
    <row r="26" spans="1:46" ht="15.75" x14ac:dyDescent="0.25">
      <c r="A26" s="6" t="s">
        <v>26</v>
      </c>
      <c r="B26" t="s">
        <v>28</v>
      </c>
      <c r="AC26">
        <v>2</v>
      </c>
      <c r="AE26">
        <v>8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f t="shared" si="0"/>
        <v>166</v>
      </c>
      <c r="AT26">
        <f t="shared" si="1"/>
        <v>15</v>
      </c>
    </row>
    <row r="27" spans="1:46" ht="15.75" x14ac:dyDescent="0.25">
      <c r="A27" s="6" t="s">
        <v>26</v>
      </c>
      <c r="B27" t="s">
        <v>29</v>
      </c>
      <c r="AC27">
        <v>2</v>
      </c>
      <c r="AE27">
        <v>8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12</v>
      </c>
      <c r="AM27">
        <v>12</v>
      </c>
      <c r="AN27">
        <v>12</v>
      </c>
      <c r="AO27">
        <v>12</v>
      </c>
      <c r="AP27">
        <v>12</v>
      </c>
      <c r="AQ27">
        <v>12</v>
      </c>
      <c r="AR27">
        <v>12</v>
      </c>
      <c r="AS27">
        <f t="shared" si="0"/>
        <v>166</v>
      </c>
      <c r="AT27">
        <f t="shared" si="1"/>
        <v>15</v>
      </c>
    </row>
    <row r="28" spans="1:46" ht="15.75" x14ac:dyDescent="0.25">
      <c r="A28" s="6" t="s">
        <v>26</v>
      </c>
      <c r="B28" t="s">
        <v>30</v>
      </c>
      <c r="AC28">
        <v>2</v>
      </c>
      <c r="AE28">
        <v>8</v>
      </c>
      <c r="AF28">
        <v>12</v>
      </c>
      <c r="AG28">
        <v>12</v>
      </c>
      <c r="AH28">
        <v>12</v>
      </c>
      <c r="AI28">
        <v>12</v>
      </c>
      <c r="AJ28">
        <v>12</v>
      </c>
      <c r="AK28">
        <v>12</v>
      </c>
      <c r="AL28">
        <v>12</v>
      </c>
      <c r="AM28">
        <v>12</v>
      </c>
      <c r="AN28">
        <v>12</v>
      </c>
      <c r="AO28">
        <v>12</v>
      </c>
      <c r="AP28">
        <v>12</v>
      </c>
      <c r="AQ28">
        <v>12</v>
      </c>
      <c r="AR28">
        <v>12</v>
      </c>
      <c r="AS28">
        <f t="shared" si="0"/>
        <v>166</v>
      </c>
      <c r="AT28">
        <f t="shared" si="1"/>
        <v>15</v>
      </c>
    </row>
    <row r="29" spans="1:46" ht="15.75" x14ac:dyDescent="0.25">
      <c r="A29" s="6" t="s">
        <v>26</v>
      </c>
      <c r="B29" t="s">
        <v>31</v>
      </c>
      <c r="AE29">
        <v>8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11</v>
      </c>
      <c r="AS29">
        <f t="shared" si="0"/>
        <v>103</v>
      </c>
      <c r="AT29">
        <f t="shared" si="1"/>
        <v>9</v>
      </c>
    </row>
    <row r="30" spans="1:46" ht="15.75" x14ac:dyDescent="0.25">
      <c r="A30" s="6" t="s">
        <v>32</v>
      </c>
      <c r="B30" t="s">
        <v>33</v>
      </c>
      <c r="AE30">
        <v>8</v>
      </c>
      <c r="AF30">
        <v>12</v>
      </c>
      <c r="AG30">
        <v>12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12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f t="shared" si="0"/>
        <v>164</v>
      </c>
      <c r="AT30">
        <f t="shared" si="1"/>
        <v>14</v>
      </c>
    </row>
    <row r="31" spans="1:46" ht="15.75" x14ac:dyDescent="0.25">
      <c r="A31" s="6" t="s">
        <v>32</v>
      </c>
      <c r="B31" t="s">
        <v>34</v>
      </c>
      <c r="AE31">
        <v>8</v>
      </c>
      <c r="AF31">
        <v>12</v>
      </c>
      <c r="AG31">
        <v>12</v>
      </c>
      <c r="AH31">
        <v>12</v>
      </c>
      <c r="AI31">
        <v>12</v>
      </c>
      <c r="AJ31">
        <v>12</v>
      </c>
      <c r="AK31">
        <v>12</v>
      </c>
      <c r="AL31">
        <v>12</v>
      </c>
      <c r="AM31">
        <v>11</v>
      </c>
      <c r="AS31">
        <f t="shared" si="0"/>
        <v>103</v>
      </c>
      <c r="AT31">
        <f t="shared" si="1"/>
        <v>9</v>
      </c>
    </row>
    <row r="32" spans="1:46" ht="15.75" x14ac:dyDescent="0.25">
      <c r="A32" s="6" t="s">
        <v>32</v>
      </c>
      <c r="B32" t="s">
        <v>35</v>
      </c>
      <c r="AE32">
        <v>8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f t="shared" si="0"/>
        <v>164</v>
      </c>
      <c r="AT32">
        <f t="shared" si="1"/>
        <v>14</v>
      </c>
    </row>
    <row r="33" spans="1:46" ht="15.75" x14ac:dyDescent="0.25">
      <c r="A33" s="6" t="s">
        <v>32</v>
      </c>
      <c r="B33" t="s">
        <v>36</v>
      </c>
      <c r="AE33">
        <v>8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f t="shared" si="0"/>
        <v>164</v>
      </c>
      <c r="AT33">
        <f t="shared" si="1"/>
        <v>14</v>
      </c>
    </row>
    <row r="34" spans="1:46" ht="15.75" x14ac:dyDescent="0.25">
      <c r="A34" s="6" t="s">
        <v>32</v>
      </c>
      <c r="B34" t="s">
        <v>37</v>
      </c>
      <c r="AE34">
        <v>8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12</v>
      </c>
      <c r="AQ34">
        <v>12</v>
      </c>
      <c r="AR34">
        <v>12</v>
      </c>
      <c r="AS34">
        <f t="shared" si="0"/>
        <v>164</v>
      </c>
      <c r="AT34">
        <f t="shared" si="1"/>
        <v>14</v>
      </c>
    </row>
    <row r="35" spans="1:46" ht="15.75" x14ac:dyDescent="0.25">
      <c r="A35" s="6" t="s">
        <v>32</v>
      </c>
      <c r="B35" t="s">
        <v>38</v>
      </c>
      <c r="AE35">
        <v>8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f t="shared" si="0"/>
        <v>164</v>
      </c>
      <c r="AT35">
        <f t="shared" si="1"/>
        <v>14</v>
      </c>
    </row>
    <row r="36" spans="1:46" ht="15.75" x14ac:dyDescent="0.25">
      <c r="A36" s="6" t="s">
        <v>32</v>
      </c>
      <c r="B36" t="s">
        <v>39</v>
      </c>
      <c r="AE36">
        <v>8</v>
      </c>
      <c r="AF36">
        <v>12</v>
      </c>
      <c r="AG36">
        <v>12</v>
      </c>
      <c r="AH36">
        <v>12</v>
      </c>
      <c r="AI36">
        <v>12</v>
      </c>
      <c r="AJ36">
        <v>12</v>
      </c>
      <c r="AK36">
        <v>12</v>
      </c>
      <c r="AL36">
        <v>12</v>
      </c>
      <c r="AM36">
        <v>12</v>
      </c>
      <c r="AN36">
        <v>12</v>
      </c>
      <c r="AO36">
        <v>12</v>
      </c>
      <c r="AP36">
        <v>12</v>
      </c>
      <c r="AQ36">
        <v>12</v>
      </c>
      <c r="AR36">
        <v>12</v>
      </c>
      <c r="AS36">
        <f t="shared" si="0"/>
        <v>164</v>
      </c>
      <c r="AT36">
        <f t="shared" si="1"/>
        <v>14</v>
      </c>
    </row>
    <row r="37" spans="1:46" ht="15.75" x14ac:dyDescent="0.25">
      <c r="A37" s="6" t="s">
        <v>40</v>
      </c>
      <c r="B37" t="s">
        <v>41</v>
      </c>
      <c r="Y37">
        <v>18</v>
      </c>
      <c r="Z37">
        <v>24</v>
      </c>
      <c r="AA37">
        <v>24</v>
      </c>
      <c r="AB37">
        <v>24</v>
      </c>
      <c r="AC37">
        <v>24</v>
      </c>
      <c r="AD37">
        <v>24</v>
      </c>
      <c r="AE37">
        <v>24</v>
      </c>
      <c r="AF37">
        <v>24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f t="shared" si="0"/>
        <v>330</v>
      </c>
      <c r="AT37">
        <f t="shared" si="1"/>
        <v>20</v>
      </c>
    </row>
    <row r="38" spans="1:46" ht="15.75" x14ac:dyDescent="0.25">
      <c r="A38" s="6" t="s">
        <v>40</v>
      </c>
      <c r="B38" t="s">
        <v>42</v>
      </c>
      <c r="Y38">
        <v>18</v>
      </c>
      <c r="Z38">
        <v>24</v>
      </c>
      <c r="AA38">
        <v>24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11</v>
      </c>
      <c r="AS38">
        <f t="shared" si="0"/>
        <v>317</v>
      </c>
      <c r="AT38">
        <f t="shared" si="1"/>
        <v>19</v>
      </c>
    </row>
    <row r="39" spans="1:46" ht="15.75" x14ac:dyDescent="0.25">
      <c r="A39" s="6" t="s">
        <v>40</v>
      </c>
      <c r="B39" t="s">
        <v>43</v>
      </c>
      <c r="Y39">
        <v>18</v>
      </c>
      <c r="Z39">
        <v>24</v>
      </c>
      <c r="AA39">
        <v>24</v>
      </c>
      <c r="AB39">
        <v>24</v>
      </c>
      <c r="AC39">
        <v>24</v>
      </c>
      <c r="AD39">
        <v>24</v>
      </c>
      <c r="AE39">
        <v>24</v>
      </c>
      <c r="AF39">
        <v>24</v>
      </c>
      <c r="AG39">
        <v>12</v>
      </c>
      <c r="AH39">
        <v>12</v>
      </c>
      <c r="AI39">
        <v>12</v>
      </c>
      <c r="AJ39">
        <v>12</v>
      </c>
      <c r="AK39">
        <v>12</v>
      </c>
      <c r="AL39">
        <v>12</v>
      </c>
      <c r="AM39">
        <v>11</v>
      </c>
      <c r="AS39">
        <f t="shared" si="0"/>
        <v>269</v>
      </c>
      <c r="AT39">
        <f t="shared" si="1"/>
        <v>15</v>
      </c>
    </row>
    <row r="40" spans="1:46" ht="15.75" x14ac:dyDescent="0.25">
      <c r="A40" s="6" t="s">
        <v>40</v>
      </c>
      <c r="B40" t="s">
        <v>44</v>
      </c>
      <c r="Y40">
        <v>18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12</v>
      </c>
      <c r="AH40">
        <v>12</v>
      </c>
      <c r="AI40">
        <v>12</v>
      </c>
      <c r="AJ40">
        <v>12</v>
      </c>
      <c r="AK40">
        <v>12</v>
      </c>
      <c r="AL40">
        <v>12</v>
      </c>
      <c r="AM40">
        <v>11</v>
      </c>
      <c r="AR40">
        <v>6</v>
      </c>
      <c r="AS40">
        <f t="shared" si="0"/>
        <v>275</v>
      </c>
      <c r="AT40">
        <f t="shared" si="1"/>
        <v>16</v>
      </c>
    </row>
    <row r="41" spans="1:46" ht="15.75" x14ac:dyDescent="0.25">
      <c r="A41" s="6" t="s">
        <v>40</v>
      </c>
      <c r="B41" t="s">
        <v>45</v>
      </c>
      <c r="Y41">
        <v>18</v>
      </c>
      <c r="Z41">
        <v>24</v>
      </c>
      <c r="AA41">
        <v>24</v>
      </c>
      <c r="AB41">
        <v>24</v>
      </c>
      <c r="AC41">
        <v>24</v>
      </c>
      <c r="AD41">
        <v>24</v>
      </c>
      <c r="AE41">
        <v>24</v>
      </c>
      <c r="AF41">
        <v>24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f t="shared" si="0"/>
        <v>330</v>
      </c>
      <c r="AT41">
        <f t="shared" si="1"/>
        <v>20</v>
      </c>
    </row>
    <row r="42" spans="1:46" ht="15.75" x14ac:dyDescent="0.25">
      <c r="A42" s="6" t="s">
        <v>46</v>
      </c>
      <c r="B42" t="s">
        <v>47</v>
      </c>
      <c r="M42">
        <v>42</v>
      </c>
      <c r="N42">
        <v>52</v>
      </c>
      <c r="O42">
        <v>24</v>
      </c>
      <c r="P42">
        <v>24</v>
      </c>
      <c r="Q42">
        <v>24</v>
      </c>
      <c r="R42">
        <v>24</v>
      </c>
      <c r="S42">
        <v>21</v>
      </c>
      <c r="U42">
        <v>15</v>
      </c>
      <c r="V42">
        <v>24</v>
      </c>
      <c r="W42">
        <v>24</v>
      </c>
      <c r="X42">
        <v>24</v>
      </c>
      <c r="Y42">
        <v>24</v>
      </c>
      <c r="Z42">
        <v>24</v>
      </c>
      <c r="AA42">
        <v>24</v>
      </c>
      <c r="AB42">
        <v>24</v>
      </c>
      <c r="AC42">
        <v>24</v>
      </c>
      <c r="AD42">
        <v>24</v>
      </c>
      <c r="AE42">
        <v>24</v>
      </c>
      <c r="AF42">
        <v>24</v>
      </c>
      <c r="AG42">
        <v>24</v>
      </c>
      <c r="AH42">
        <v>24</v>
      </c>
      <c r="AI42">
        <v>24</v>
      </c>
      <c r="AJ42">
        <v>12</v>
      </c>
      <c r="AK42">
        <v>12</v>
      </c>
      <c r="AL42">
        <v>12</v>
      </c>
      <c r="AM42">
        <v>12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f t="shared" si="0"/>
        <v>670</v>
      </c>
      <c r="AT42">
        <f t="shared" si="1"/>
        <v>31</v>
      </c>
    </row>
    <row r="43" spans="1:46" ht="15.75" x14ac:dyDescent="0.25">
      <c r="A43" s="6" t="s">
        <v>46</v>
      </c>
      <c r="B43" t="s">
        <v>48</v>
      </c>
      <c r="M43">
        <v>42</v>
      </c>
      <c r="N43">
        <v>52</v>
      </c>
      <c r="O43">
        <v>24</v>
      </c>
      <c r="P43">
        <v>24</v>
      </c>
      <c r="Q43">
        <v>24</v>
      </c>
      <c r="R43">
        <v>24</v>
      </c>
      <c r="S43">
        <v>21</v>
      </c>
      <c r="U43">
        <v>15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24</v>
      </c>
      <c r="AE43">
        <v>24</v>
      </c>
      <c r="AF43">
        <v>24</v>
      </c>
      <c r="AG43">
        <v>24</v>
      </c>
      <c r="AH43">
        <v>24</v>
      </c>
      <c r="AI43">
        <v>24</v>
      </c>
      <c r="AJ43">
        <v>12</v>
      </c>
      <c r="AK43">
        <v>12</v>
      </c>
      <c r="AL43">
        <v>12</v>
      </c>
      <c r="AM43">
        <v>12</v>
      </c>
      <c r="AN43">
        <v>12</v>
      </c>
      <c r="AO43">
        <v>12</v>
      </c>
      <c r="AP43">
        <v>12</v>
      </c>
      <c r="AQ43">
        <v>12</v>
      </c>
      <c r="AR43">
        <v>12</v>
      </c>
      <c r="AS43">
        <f t="shared" si="0"/>
        <v>670</v>
      </c>
      <c r="AT43">
        <f t="shared" si="1"/>
        <v>31</v>
      </c>
    </row>
    <row r="44" spans="1:46" ht="15.75" x14ac:dyDescent="0.25">
      <c r="A44" s="6" t="s">
        <v>46</v>
      </c>
      <c r="B44" t="s">
        <v>49</v>
      </c>
      <c r="M44">
        <v>42</v>
      </c>
      <c r="N44">
        <v>52</v>
      </c>
      <c r="O44">
        <v>24</v>
      </c>
      <c r="P44">
        <v>24</v>
      </c>
      <c r="Q44">
        <v>24</v>
      </c>
      <c r="R44">
        <v>24</v>
      </c>
      <c r="S44">
        <v>21</v>
      </c>
      <c r="U44">
        <v>15</v>
      </c>
      <c r="V44">
        <v>24</v>
      </c>
      <c r="W44">
        <v>24</v>
      </c>
      <c r="X44">
        <v>24</v>
      </c>
      <c r="Y44">
        <v>24</v>
      </c>
      <c r="Z44">
        <v>24</v>
      </c>
      <c r="AA44">
        <v>24</v>
      </c>
      <c r="AB44">
        <v>24</v>
      </c>
      <c r="AC44">
        <v>24</v>
      </c>
      <c r="AD44">
        <v>24</v>
      </c>
      <c r="AE44">
        <v>24</v>
      </c>
      <c r="AF44">
        <v>24</v>
      </c>
      <c r="AG44">
        <v>24</v>
      </c>
      <c r="AH44">
        <v>24</v>
      </c>
      <c r="AI44">
        <v>24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  <c r="AQ44">
        <v>12</v>
      </c>
      <c r="AR44">
        <v>12</v>
      </c>
      <c r="AS44">
        <f t="shared" si="0"/>
        <v>670</v>
      </c>
      <c r="AT44">
        <f t="shared" si="1"/>
        <v>31</v>
      </c>
    </row>
    <row r="45" spans="1:46" ht="15.75" x14ac:dyDescent="0.25">
      <c r="A45" s="6" t="s">
        <v>46</v>
      </c>
      <c r="B45" t="s">
        <v>50</v>
      </c>
      <c r="M45">
        <v>42</v>
      </c>
      <c r="N45">
        <v>52</v>
      </c>
      <c r="O45">
        <v>24</v>
      </c>
      <c r="P45">
        <v>24</v>
      </c>
      <c r="Q45">
        <v>24</v>
      </c>
      <c r="R45">
        <v>24</v>
      </c>
      <c r="S45">
        <v>21</v>
      </c>
      <c r="U45">
        <v>15</v>
      </c>
      <c r="V45">
        <v>24</v>
      </c>
      <c r="W45">
        <v>24</v>
      </c>
      <c r="X45">
        <v>24</v>
      </c>
      <c r="Y45">
        <v>24</v>
      </c>
      <c r="Z45">
        <v>24</v>
      </c>
      <c r="AA45">
        <v>24</v>
      </c>
      <c r="AB45">
        <v>24</v>
      </c>
      <c r="AC45">
        <v>24</v>
      </c>
      <c r="AD45">
        <v>24</v>
      </c>
      <c r="AE45">
        <v>24</v>
      </c>
      <c r="AF45">
        <v>24</v>
      </c>
      <c r="AG45">
        <v>24</v>
      </c>
      <c r="AH45">
        <v>24</v>
      </c>
      <c r="AI45">
        <v>24</v>
      </c>
      <c r="AJ45">
        <v>12</v>
      </c>
      <c r="AK45">
        <v>12</v>
      </c>
      <c r="AL45">
        <v>12</v>
      </c>
      <c r="AM45">
        <v>12</v>
      </c>
      <c r="AN45">
        <v>12</v>
      </c>
      <c r="AO45">
        <v>12</v>
      </c>
      <c r="AP45">
        <v>12</v>
      </c>
      <c r="AQ45">
        <v>12</v>
      </c>
      <c r="AR45">
        <v>12</v>
      </c>
      <c r="AS45">
        <f t="shared" si="0"/>
        <v>670</v>
      </c>
      <c r="AT45">
        <f t="shared" si="1"/>
        <v>31</v>
      </c>
    </row>
    <row r="46" spans="1:46" ht="15.75" x14ac:dyDescent="0.25">
      <c r="A46" s="6" t="s">
        <v>46</v>
      </c>
      <c r="B46" t="s">
        <v>51</v>
      </c>
      <c r="M46">
        <v>42</v>
      </c>
      <c r="N46">
        <v>52</v>
      </c>
      <c r="O46">
        <v>24</v>
      </c>
      <c r="P46">
        <v>24</v>
      </c>
      <c r="Q46">
        <v>24</v>
      </c>
      <c r="R46">
        <v>24</v>
      </c>
      <c r="S46">
        <v>21</v>
      </c>
      <c r="U46">
        <v>15</v>
      </c>
      <c r="V46">
        <v>24</v>
      </c>
      <c r="W46">
        <v>24</v>
      </c>
      <c r="X46">
        <v>24</v>
      </c>
      <c r="Y46">
        <v>24</v>
      </c>
      <c r="Z46">
        <v>24</v>
      </c>
      <c r="AA46">
        <v>24</v>
      </c>
      <c r="AB46">
        <v>24</v>
      </c>
      <c r="AC46">
        <v>24</v>
      </c>
      <c r="AD46">
        <v>24</v>
      </c>
      <c r="AE46">
        <v>24</v>
      </c>
      <c r="AF46">
        <v>24</v>
      </c>
      <c r="AG46">
        <v>24</v>
      </c>
      <c r="AH46">
        <v>24</v>
      </c>
      <c r="AI46">
        <v>24</v>
      </c>
      <c r="AJ46">
        <v>12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12</v>
      </c>
      <c r="AR46">
        <v>12</v>
      </c>
      <c r="AS46">
        <f t="shared" si="0"/>
        <v>670</v>
      </c>
      <c r="AT46">
        <f t="shared" si="1"/>
        <v>31</v>
      </c>
    </row>
    <row r="47" spans="1:46" ht="15.75" x14ac:dyDescent="0.25">
      <c r="A47" s="6" t="s">
        <v>46</v>
      </c>
      <c r="B47" t="s">
        <v>52</v>
      </c>
      <c r="M47">
        <v>42</v>
      </c>
      <c r="N47">
        <v>52</v>
      </c>
      <c r="O47">
        <v>24</v>
      </c>
      <c r="P47">
        <v>24</v>
      </c>
      <c r="Q47">
        <v>24</v>
      </c>
      <c r="R47">
        <v>24</v>
      </c>
      <c r="S47">
        <v>21</v>
      </c>
      <c r="U47">
        <v>15</v>
      </c>
      <c r="V47">
        <v>24</v>
      </c>
      <c r="W47">
        <v>24</v>
      </c>
      <c r="X47">
        <v>24</v>
      </c>
      <c r="Y47">
        <v>24</v>
      </c>
      <c r="Z47">
        <v>24</v>
      </c>
      <c r="AA47">
        <v>24</v>
      </c>
      <c r="AB47">
        <v>24</v>
      </c>
      <c r="AC47">
        <v>24</v>
      </c>
      <c r="AD47">
        <v>24</v>
      </c>
      <c r="AE47">
        <v>24</v>
      </c>
      <c r="AF47">
        <v>24</v>
      </c>
      <c r="AG47">
        <v>24</v>
      </c>
      <c r="AH47">
        <v>24</v>
      </c>
      <c r="AI47">
        <v>24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f t="shared" si="0"/>
        <v>670</v>
      </c>
      <c r="AT47">
        <f t="shared" si="1"/>
        <v>31</v>
      </c>
    </row>
    <row r="48" spans="1:46" ht="15.75" x14ac:dyDescent="0.25">
      <c r="A48" s="6" t="s">
        <v>46</v>
      </c>
      <c r="B48" t="s">
        <v>53</v>
      </c>
      <c r="M48">
        <v>42</v>
      </c>
      <c r="N48">
        <v>52</v>
      </c>
      <c r="O48">
        <v>24</v>
      </c>
      <c r="P48">
        <v>24</v>
      </c>
      <c r="Q48">
        <v>24</v>
      </c>
      <c r="R48">
        <v>24</v>
      </c>
      <c r="S48">
        <v>21</v>
      </c>
      <c r="U48">
        <v>15</v>
      </c>
      <c r="V48">
        <v>24</v>
      </c>
      <c r="W48">
        <v>24</v>
      </c>
      <c r="X48">
        <v>24</v>
      </c>
      <c r="Y48">
        <v>24</v>
      </c>
      <c r="Z48">
        <v>24</v>
      </c>
      <c r="AA48">
        <v>24</v>
      </c>
      <c r="AB48">
        <v>24</v>
      </c>
      <c r="AC48">
        <v>24</v>
      </c>
      <c r="AD48">
        <v>24</v>
      </c>
      <c r="AE48">
        <v>24</v>
      </c>
      <c r="AF48">
        <v>24</v>
      </c>
      <c r="AG48">
        <v>24</v>
      </c>
      <c r="AH48">
        <v>24</v>
      </c>
      <c r="AI48">
        <v>24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f t="shared" si="0"/>
        <v>670</v>
      </c>
      <c r="AT48">
        <f t="shared" si="1"/>
        <v>31</v>
      </c>
    </row>
    <row r="49" spans="1:46" ht="15.75" x14ac:dyDescent="0.25">
      <c r="A49" s="6" t="s">
        <v>54</v>
      </c>
      <c r="B49" t="s">
        <v>55</v>
      </c>
      <c r="AA49">
        <v>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f t="shared" si="0"/>
        <v>260</v>
      </c>
      <c r="AT49">
        <f t="shared" si="1"/>
        <v>18</v>
      </c>
    </row>
    <row r="50" spans="1:46" ht="15.75" x14ac:dyDescent="0.25">
      <c r="A50" s="6" t="s">
        <v>54</v>
      </c>
      <c r="B50" t="s">
        <v>56</v>
      </c>
      <c r="AA50">
        <v>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f t="shared" si="0"/>
        <v>260</v>
      </c>
      <c r="AT50">
        <f t="shared" si="1"/>
        <v>18</v>
      </c>
    </row>
    <row r="51" spans="1:46" ht="15.75" x14ac:dyDescent="0.25">
      <c r="A51" s="6" t="s">
        <v>54</v>
      </c>
      <c r="B51" t="s">
        <v>57</v>
      </c>
      <c r="AA51">
        <v>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f t="shared" si="0"/>
        <v>260</v>
      </c>
      <c r="AT51">
        <f t="shared" si="1"/>
        <v>18</v>
      </c>
    </row>
    <row r="52" spans="1:46" ht="15.75" x14ac:dyDescent="0.25">
      <c r="A52" s="6" t="s">
        <v>54</v>
      </c>
      <c r="B52" t="s">
        <v>58</v>
      </c>
      <c r="AA52">
        <v>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f t="shared" si="0"/>
        <v>260</v>
      </c>
      <c r="AT52">
        <f t="shared" si="1"/>
        <v>18</v>
      </c>
    </row>
    <row r="53" spans="1:46" ht="15.75" x14ac:dyDescent="0.25">
      <c r="A53" s="6" t="s">
        <v>54</v>
      </c>
      <c r="B53" t="s">
        <v>59</v>
      </c>
      <c r="AA53">
        <v>5</v>
      </c>
      <c r="AB53">
        <v>15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f t="shared" si="0"/>
        <v>260</v>
      </c>
      <c r="AT53">
        <f t="shared" si="1"/>
        <v>18</v>
      </c>
    </row>
    <row r="54" spans="1:46" ht="15.75" x14ac:dyDescent="0.25">
      <c r="A54" s="6" t="s">
        <v>54</v>
      </c>
      <c r="B54" t="s">
        <v>60</v>
      </c>
      <c r="AA54">
        <v>5</v>
      </c>
      <c r="AB54">
        <v>15</v>
      </c>
      <c r="AC54">
        <v>15</v>
      </c>
      <c r="AD54">
        <v>15</v>
      </c>
      <c r="AE54">
        <v>15</v>
      </c>
      <c r="AF54">
        <v>15</v>
      </c>
      <c r="AG54">
        <v>15</v>
      </c>
      <c r="AH54">
        <v>15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f t="shared" si="0"/>
        <v>260</v>
      </c>
      <c r="AT54">
        <f t="shared" si="1"/>
        <v>18</v>
      </c>
    </row>
    <row r="55" spans="1:46" ht="15.75" x14ac:dyDescent="0.25">
      <c r="A55" s="6" t="s">
        <v>61</v>
      </c>
      <c r="B55" t="s">
        <v>62</v>
      </c>
      <c r="AI55">
        <v>6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f t="shared" si="0"/>
        <v>141</v>
      </c>
      <c r="AT55">
        <f t="shared" si="1"/>
        <v>10</v>
      </c>
    </row>
    <row r="56" spans="1:46" ht="15.75" x14ac:dyDescent="0.25">
      <c r="A56" s="6" t="s">
        <v>61</v>
      </c>
      <c r="B56" t="s">
        <v>63</v>
      </c>
      <c r="AI56">
        <v>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f t="shared" si="0"/>
        <v>141</v>
      </c>
      <c r="AT56">
        <f t="shared" si="1"/>
        <v>10</v>
      </c>
    </row>
    <row r="57" spans="1:46" ht="15.75" x14ac:dyDescent="0.25">
      <c r="A57" s="5" t="s">
        <v>219</v>
      </c>
      <c r="B57" t="s">
        <v>214</v>
      </c>
      <c r="H57">
        <v>39</v>
      </c>
      <c r="I57">
        <v>52</v>
      </c>
      <c r="J57">
        <v>52</v>
      </c>
      <c r="K57">
        <v>52</v>
      </c>
      <c r="L57">
        <v>52</v>
      </c>
      <c r="M57">
        <v>52</v>
      </c>
      <c r="N57">
        <v>52</v>
      </c>
      <c r="O57">
        <v>52</v>
      </c>
      <c r="P57">
        <v>52</v>
      </c>
      <c r="Q57">
        <v>52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24</v>
      </c>
      <c r="AB57">
        <v>24</v>
      </c>
      <c r="AC57">
        <v>24</v>
      </c>
      <c r="AD57">
        <v>24</v>
      </c>
      <c r="AE57">
        <v>24</v>
      </c>
      <c r="AF57">
        <v>24</v>
      </c>
      <c r="AG57">
        <v>24</v>
      </c>
      <c r="AH57">
        <v>24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24</v>
      </c>
      <c r="AO57">
        <v>24</v>
      </c>
      <c r="AP57">
        <v>24</v>
      </c>
      <c r="AQ57">
        <v>24</v>
      </c>
      <c r="AR57">
        <v>24</v>
      </c>
      <c r="AS57">
        <f>SUM(C57:AR57)</f>
        <v>1155</v>
      </c>
      <c r="AT57">
        <f>COUNTIF(C57:AR57,"&gt;0")</f>
        <v>37</v>
      </c>
    </row>
  </sheetData>
  <conditionalFormatting sqref="C2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zoomScale="70" zoomScaleNormal="70" workbookViewId="0">
      <pane ySplit="1" topLeftCell="A2" activePane="bottomLeft" state="frozen"/>
      <selection activeCell="B14" sqref="B14"/>
      <selection pane="bottomLeft" sqref="A1:XFD1048576"/>
    </sheetView>
  </sheetViews>
  <sheetFormatPr defaultRowHeight="15" x14ac:dyDescent="0.25"/>
  <cols>
    <col min="1" max="1" width="21.42578125" style="2" customWidth="1"/>
    <col min="2" max="2" width="21.42578125" bestFit="1" customWidth="1"/>
    <col min="3" max="44" width="3.7109375" bestFit="1" customWidth="1"/>
    <col min="45" max="46" width="11.28515625" customWidth="1"/>
  </cols>
  <sheetData>
    <row r="1" spans="1:46" ht="30.75" customHeight="1" x14ac:dyDescent="0.25">
      <c r="A1" s="2" t="s">
        <v>64</v>
      </c>
      <c r="B1" t="s">
        <v>65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4" t="s">
        <v>66</v>
      </c>
      <c r="AT1" s="4" t="s">
        <v>67</v>
      </c>
    </row>
    <row r="2" spans="1:46" ht="15.75" x14ac:dyDescent="0.25">
      <c r="A2" s="5" t="s">
        <v>0</v>
      </c>
      <c r="B2" t="s">
        <v>1</v>
      </c>
      <c r="I2">
        <v>40</v>
      </c>
      <c r="J2">
        <v>52</v>
      </c>
      <c r="K2">
        <v>52</v>
      </c>
      <c r="L2">
        <v>52</v>
      </c>
      <c r="M2">
        <v>52</v>
      </c>
      <c r="N2">
        <v>52</v>
      </c>
      <c r="O2">
        <v>24</v>
      </c>
      <c r="P2">
        <v>24</v>
      </c>
      <c r="Q2">
        <v>24</v>
      </c>
      <c r="R2">
        <v>24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  <c r="AG2">
        <v>24</v>
      </c>
      <c r="AH2">
        <v>24</v>
      </c>
      <c r="AI2">
        <v>24</v>
      </c>
      <c r="AJ2">
        <v>24</v>
      </c>
      <c r="AK2">
        <v>24</v>
      </c>
      <c r="AL2">
        <v>24</v>
      </c>
      <c r="AM2">
        <v>24</v>
      </c>
      <c r="AN2">
        <v>24</v>
      </c>
      <c r="AO2">
        <v>24</v>
      </c>
      <c r="AP2">
        <v>24</v>
      </c>
      <c r="AQ2">
        <v>24</v>
      </c>
      <c r="AR2">
        <v>24</v>
      </c>
      <c r="AS2">
        <f>SUM(C2:AR2)</f>
        <v>1020</v>
      </c>
      <c r="AT2">
        <f>COUNTIF(C2:AR2,"&gt;0")</f>
        <v>36</v>
      </c>
    </row>
    <row r="3" spans="1:46" ht="15.75" x14ac:dyDescent="0.25">
      <c r="A3" s="5" t="s">
        <v>0</v>
      </c>
      <c r="B3" t="s">
        <v>2</v>
      </c>
      <c r="C3">
        <v>5</v>
      </c>
      <c r="I3">
        <v>40</v>
      </c>
      <c r="J3">
        <v>52</v>
      </c>
      <c r="K3">
        <v>52</v>
      </c>
      <c r="L3">
        <v>52</v>
      </c>
      <c r="M3">
        <v>52</v>
      </c>
      <c r="N3">
        <v>52</v>
      </c>
      <c r="O3">
        <v>24</v>
      </c>
      <c r="P3">
        <v>24</v>
      </c>
      <c r="Q3">
        <v>24</v>
      </c>
      <c r="R3">
        <v>24</v>
      </c>
      <c r="S3">
        <v>24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24</v>
      </c>
      <c r="AA3">
        <v>24</v>
      </c>
      <c r="AB3">
        <v>24</v>
      </c>
      <c r="AC3">
        <v>24</v>
      </c>
      <c r="AD3">
        <v>24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f t="shared" ref="AS3:AS56" si="0">SUM(C3:AR3)</f>
        <v>1025</v>
      </c>
      <c r="AT3">
        <f t="shared" ref="AT3:AT56" si="1">COUNTIF(C3:AR3,"&gt;0")</f>
        <v>37</v>
      </c>
    </row>
    <row r="4" spans="1:46" ht="15.75" x14ac:dyDescent="0.25">
      <c r="A4" s="5" t="s">
        <v>0</v>
      </c>
      <c r="B4" t="s">
        <v>3</v>
      </c>
      <c r="C4">
        <v>5</v>
      </c>
      <c r="I4">
        <v>40</v>
      </c>
      <c r="J4">
        <v>52</v>
      </c>
      <c r="K4">
        <v>52</v>
      </c>
      <c r="L4">
        <v>52</v>
      </c>
      <c r="M4">
        <v>52</v>
      </c>
      <c r="N4">
        <v>52</v>
      </c>
      <c r="O4">
        <v>24</v>
      </c>
      <c r="P4">
        <v>24</v>
      </c>
      <c r="Q4">
        <v>24</v>
      </c>
      <c r="R4">
        <v>24</v>
      </c>
      <c r="S4">
        <v>24</v>
      </c>
      <c r="T4">
        <v>24</v>
      </c>
      <c r="U4">
        <v>24</v>
      </c>
      <c r="V4">
        <v>24</v>
      </c>
      <c r="W4">
        <v>24</v>
      </c>
      <c r="X4">
        <v>24</v>
      </c>
      <c r="Y4">
        <v>24</v>
      </c>
      <c r="Z4">
        <v>24</v>
      </c>
      <c r="AA4">
        <v>24</v>
      </c>
      <c r="AB4">
        <v>24</v>
      </c>
      <c r="AC4">
        <v>24</v>
      </c>
      <c r="AD4">
        <v>24</v>
      </c>
      <c r="AE4">
        <v>24</v>
      </c>
      <c r="AF4">
        <v>24</v>
      </c>
      <c r="AG4">
        <v>24</v>
      </c>
      <c r="AH4">
        <v>24</v>
      </c>
      <c r="AI4">
        <v>24</v>
      </c>
      <c r="AJ4">
        <v>24</v>
      </c>
      <c r="AK4">
        <v>24</v>
      </c>
      <c r="AL4">
        <v>24</v>
      </c>
      <c r="AM4">
        <v>24</v>
      </c>
      <c r="AN4">
        <v>24</v>
      </c>
      <c r="AO4">
        <v>24</v>
      </c>
      <c r="AP4">
        <v>24</v>
      </c>
      <c r="AQ4">
        <v>24</v>
      </c>
      <c r="AR4">
        <v>24</v>
      </c>
      <c r="AS4">
        <f t="shared" si="0"/>
        <v>1025</v>
      </c>
      <c r="AT4">
        <f t="shared" si="1"/>
        <v>37</v>
      </c>
    </row>
    <row r="5" spans="1:46" ht="15.75" x14ac:dyDescent="0.25">
      <c r="A5" s="5" t="s">
        <v>0</v>
      </c>
      <c r="B5" t="s">
        <v>4</v>
      </c>
      <c r="C5">
        <v>4</v>
      </c>
      <c r="I5">
        <v>40</v>
      </c>
      <c r="J5">
        <v>52</v>
      </c>
      <c r="K5">
        <v>52</v>
      </c>
      <c r="L5">
        <v>52</v>
      </c>
      <c r="M5">
        <v>52</v>
      </c>
      <c r="N5">
        <v>52</v>
      </c>
      <c r="O5">
        <v>24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24</v>
      </c>
      <c r="AC5">
        <v>24</v>
      </c>
      <c r="AD5">
        <v>24</v>
      </c>
      <c r="AE5">
        <v>24</v>
      </c>
      <c r="AF5">
        <v>24</v>
      </c>
      <c r="AG5">
        <v>24</v>
      </c>
      <c r="AH5">
        <v>24</v>
      </c>
      <c r="AI5">
        <v>24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f t="shared" si="0"/>
        <v>1024</v>
      </c>
      <c r="AT5">
        <f t="shared" si="1"/>
        <v>37</v>
      </c>
    </row>
    <row r="6" spans="1:46" ht="15.75" x14ac:dyDescent="0.25">
      <c r="A6" s="5" t="s">
        <v>0</v>
      </c>
      <c r="B6" t="s">
        <v>5</v>
      </c>
      <c r="C6">
        <v>1</v>
      </c>
      <c r="G6">
        <v>34</v>
      </c>
      <c r="H6">
        <v>52</v>
      </c>
      <c r="I6">
        <v>52</v>
      </c>
      <c r="J6">
        <v>52</v>
      </c>
      <c r="K6">
        <v>52</v>
      </c>
      <c r="L6">
        <v>52</v>
      </c>
      <c r="M6">
        <v>52</v>
      </c>
      <c r="N6">
        <v>52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f t="shared" si="0"/>
        <v>1119</v>
      </c>
      <c r="AT6">
        <f t="shared" si="1"/>
        <v>39</v>
      </c>
    </row>
    <row r="7" spans="1:46" ht="15.75" x14ac:dyDescent="0.25">
      <c r="A7" s="5" t="s">
        <v>0</v>
      </c>
      <c r="B7" t="s">
        <v>6</v>
      </c>
      <c r="H7">
        <v>41</v>
      </c>
      <c r="I7">
        <v>52</v>
      </c>
      <c r="J7">
        <v>52</v>
      </c>
      <c r="K7">
        <v>52</v>
      </c>
      <c r="L7">
        <v>52</v>
      </c>
      <c r="M7">
        <v>52</v>
      </c>
      <c r="N7">
        <v>52</v>
      </c>
      <c r="O7">
        <v>24</v>
      </c>
      <c r="P7">
        <v>24</v>
      </c>
      <c r="Q7">
        <v>24</v>
      </c>
      <c r="R7">
        <v>24</v>
      </c>
      <c r="S7">
        <v>24</v>
      </c>
      <c r="T7">
        <v>24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24</v>
      </c>
      <c r="AB7">
        <v>24</v>
      </c>
      <c r="AC7">
        <v>24</v>
      </c>
      <c r="AD7">
        <v>24</v>
      </c>
      <c r="AE7">
        <v>24</v>
      </c>
      <c r="AF7">
        <v>24</v>
      </c>
      <c r="AG7">
        <v>24</v>
      </c>
      <c r="AH7">
        <v>24</v>
      </c>
      <c r="AI7">
        <v>24</v>
      </c>
      <c r="AJ7">
        <v>24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f t="shared" si="0"/>
        <v>1073</v>
      </c>
      <c r="AT7">
        <f t="shared" si="1"/>
        <v>37</v>
      </c>
    </row>
    <row r="8" spans="1:46" ht="15.75" x14ac:dyDescent="0.25">
      <c r="A8" s="5" t="s">
        <v>0</v>
      </c>
      <c r="B8" t="s">
        <v>7</v>
      </c>
      <c r="H8">
        <v>41</v>
      </c>
      <c r="I8">
        <v>52</v>
      </c>
      <c r="J8">
        <v>52</v>
      </c>
      <c r="K8">
        <v>52</v>
      </c>
      <c r="L8">
        <v>52</v>
      </c>
      <c r="M8">
        <v>52</v>
      </c>
      <c r="N8">
        <v>52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f t="shared" si="0"/>
        <v>1073</v>
      </c>
      <c r="AT8">
        <f t="shared" si="1"/>
        <v>37</v>
      </c>
    </row>
    <row r="9" spans="1:46" ht="15.75" x14ac:dyDescent="0.25">
      <c r="A9" s="5" t="s">
        <v>0</v>
      </c>
      <c r="B9" t="s">
        <v>8</v>
      </c>
      <c r="H9">
        <v>24</v>
      </c>
      <c r="I9">
        <v>52</v>
      </c>
      <c r="J9">
        <v>52</v>
      </c>
      <c r="K9">
        <v>52</v>
      </c>
      <c r="L9">
        <v>52</v>
      </c>
      <c r="M9">
        <v>52</v>
      </c>
      <c r="N9">
        <v>52</v>
      </c>
      <c r="O9">
        <v>24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24</v>
      </c>
      <c r="AK9">
        <v>24</v>
      </c>
      <c r="AL9">
        <v>24</v>
      </c>
      <c r="AM9">
        <v>24</v>
      </c>
      <c r="AN9">
        <v>24</v>
      </c>
      <c r="AO9">
        <v>24</v>
      </c>
      <c r="AP9">
        <v>24</v>
      </c>
      <c r="AQ9">
        <v>24</v>
      </c>
      <c r="AR9">
        <v>24</v>
      </c>
      <c r="AS9">
        <f t="shared" si="0"/>
        <v>1056</v>
      </c>
      <c r="AT9">
        <f t="shared" si="1"/>
        <v>37</v>
      </c>
    </row>
    <row r="10" spans="1:46" ht="15.75" x14ac:dyDescent="0.25">
      <c r="A10" s="5" t="s">
        <v>0</v>
      </c>
      <c r="B10" t="s">
        <v>9</v>
      </c>
      <c r="C10">
        <v>11</v>
      </c>
      <c r="J10">
        <v>34</v>
      </c>
      <c r="K10">
        <v>52</v>
      </c>
      <c r="L10">
        <v>52</v>
      </c>
      <c r="M10">
        <v>52</v>
      </c>
      <c r="N10">
        <v>52</v>
      </c>
      <c r="O10">
        <v>24</v>
      </c>
      <c r="P10">
        <v>24</v>
      </c>
      <c r="Q10">
        <v>24</v>
      </c>
      <c r="R10">
        <v>24</v>
      </c>
      <c r="S10">
        <v>24</v>
      </c>
      <c r="T10">
        <v>24</v>
      </c>
      <c r="U10">
        <v>24</v>
      </c>
      <c r="V10">
        <v>24</v>
      </c>
      <c r="W10">
        <v>24</v>
      </c>
      <c r="X10">
        <v>24</v>
      </c>
      <c r="Y10">
        <v>24</v>
      </c>
      <c r="Z10">
        <v>24</v>
      </c>
      <c r="AA10">
        <v>24</v>
      </c>
      <c r="AB10">
        <v>24</v>
      </c>
      <c r="AC10">
        <v>24</v>
      </c>
      <c r="AD10">
        <v>24</v>
      </c>
      <c r="AE10">
        <v>24</v>
      </c>
      <c r="AF10">
        <v>24</v>
      </c>
      <c r="AG10">
        <v>24</v>
      </c>
      <c r="AH10">
        <v>24</v>
      </c>
      <c r="AI10">
        <v>24</v>
      </c>
      <c r="AJ10">
        <v>24</v>
      </c>
      <c r="AK10">
        <v>24</v>
      </c>
      <c r="AL10">
        <v>24</v>
      </c>
      <c r="AM10">
        <v>24</v>
      </c>
      <c r="AN10">
        <v>24</v>
      </c>
      <c r="AO10">
        <v>24</v>
      </c>
      <c r="AP10">
        <v>24</v>
      </c>
      <c r="AQ10">
        <v>24</v>
      </c>
      <c r="AR10">
        <v>24</v>
      </c>
      <c r="AS10">
        <f t="shared" si="0"/>
        <v>973</v>
      </c>
      <c r="AT10">
        <f t="shared" si="1"/>
        <v>36</v>
      </c>
    </row>
    <row r="11" spans="1:46" ht="15.75" x14ac:dyDescent="0.25">
      <c r="A11" s="5" t="s">
        <v>10</v>
      </c>
      <c r="B11" t="s">
        <v>11</v>
      </c>
      <c r="J11">
        <v>34</v>
      </c>
      <c r="K11">
        <v>52</v>
      </c>
      <c r="L11">
        <v>52</v>
      </c>
      <c r="M11">
        <v>52</v>
      </c>
      <c r="N11">
        <v>52</v>
      </c>
      <c r="O11">
        <v>24</v>
      </c>
      <c r="P11">
        <v>24</v>
      </c>
      <c r="Q11">
        <v>24</v>
      </c>
      <c r="R11">
        <v>24</v>
      </c>
      <c r="S11">
        <v>24</v>
      </c>
      <c r="T11">
        <v>24</v>
      </c>
      <c r="U11">
        <v>24</v>
      </c>
      <c r="V11">
        <v>24</v>
      </c>
      <c r="W11">
        <v>24</v>
      </c>
      <c r="X11">
        <v>24</v>
      </c>
      <c r="Y11">
        <v>24</v>
      </c>
      <c r="Z11">
        <v>24</v>
      </c>
      <c r="AA11">
        <v>24</v>
      </c>
      <c r="AB11">
        <v>24</v>
      </c>
      <c r="AC11">
        <v>24</v>
      </c>
      <c r="AD11">
        <v>24</v>
      </c>
      <c r="AE11">
        <v>24</v>
      </c>
      <c r="AF11">
        <v>24</v>
      </c>
      <c r="AG11">
        <v>24</v>
      </c>
      <c r="AH11">
        <v>24</v>
      </c>
      <c r="AI11">
        <v>24</v>
      </c>
      <c r="AJ11">
        <v>24</v>
      </c>
      <c r="AK11">
        <v>24</v>
      </c>
      <c r="AL11">
        <v>24</v>
      </c>
      <c r="AM11">
        <v>24</v>
      </c>
      <c r="AN11">
        <v>24</v>
      </c>
      <c r="AO11">
        <v>24</v>
      </c>
      <c r="AP11">
        <v>24</v>
      </c>
      <c r="AQ11">
        <v>24</v>
      </c>
      <c r="AR11">
        <v>24</v>
      </c>
      <c r="AS11">
        <f t="shared" si="0"/>
        <v>962</v>
      </c>
      <c r="AT11">
        <f t="shared" si="1"/>
        <v>35</v>
      </c>
    </row>
    <row r="12" spans="1:46" ht="15.75" x14ac:dyDescent="0.25">
      <c r="A12" s="5" t="s">
        <v>10</v>
      </c>
      <c r="B12" t="s">
        <v>12</v>
      </c>
      <c r="M12">
        <v>42</v>
      </c>
      <c r="N12">
        <v>52</v>
      </c>
      <c r="O12">
        <v>24</v>
      </c>
      <c r="P12">
        <v>24</v>
      </c>
      <c r="Q12">
        <v>24</v>
      </c>
      <c r="R12">
        <v>24</v>
      </c>
      <c r="S12">
        <v>24</v>
      </c>
      <c r="T12">
        <v>24</v>
      </c>
      <c r="U12">
        <v>24</v>
      </c>
      <c r="V12">
        <v>24</v>
      </c>
      <c r="W12">
        <v>24</v>
      </c>
      <c r="X12">
        <v>24</v>
      </c>
      <c r="Y12">
        <v>24</v>
      </c>
      <c r="Z12">
        <v>24</v>
      </c>
      <c r="AA12">
        <v>24</v>
      </c>
      <c r="AB12">
        <v>24</v>
      </c>
      <c r="AC12">
        <v>24</v>
      </c>
      <c r="AD12">
        <v>24</v>
      </c>
      <c r="AE12">
        <v>24</v>
      </c>
      <c r="AF12">
        <v>24</v>
      </c>
      <c r="AG12">
        <v>24</v>
      </c>
      <c r="AH12">
        <v>24</v>
      </c>
      <c r="AI12">
        <v>24</v>
      </c>
      <c r="AJ12">
        <v>24</v>
      </c>
      <c r="AK12">
        <v>24</v>
      </c>
      <c r="AL12">
        <v>24</v>
      </c>
      <c r="AM12">
        <v>24</v>
      </c>
      <c r="AN12">
        <v>24</v>
      </c>
      <c r="AO12">
        <v>24</v>
      </c>
      <c r="AP12">
        <v>24</v>
      </c>
      <c r="AQ12">
        <v>24</v>
      </c>
      <c r="AR12">
        <v>24</v>
      </c>
      <c r="AS12">
        <f t="shared" si="0"/>
        <v>814</v>
      </c>
      <c r="AT12">
        <f t="shared" si="1"/>
        <v>32</v>
      </c>
    </row>
    <row r="13" spans="1:46" ht="15.75" x14ac:dyDescent="0.25">
      <c r="A13" s="5" t="s">
        <v>10</v>
      </c>
      <c r="B13" t="s">
        <v>13</v>
      </c>
      <c r="M13">
        <v>42</v>
      </c>
      <c r="N13">
        <v>52</v>
      </c>
      <c r="O13">
        <v>24</v>
      </c>
      <c r="P13">
        <v>24</v>
      </c>
      <c r="Q13">
        <v>24</v>
      </c>
      <c r="R13">
        <v>24</v>
      </c>
      <c r="S13">
        <v>24</v>
      </c>
      <c r="T13">
        <v>24</v>
      </c>
      <c r="U13">
        <v>24</v>
      </c>
      <c r="V13">
        <v>24</v>
      </c>
      <c r="W13">
        <v>24</v>
      </c>
      <c r="X13">
        <v>24</v>
      </c>
      <c r="Y13">
        <v>24</v>
      </c>
      <c r="Z13">
        <v>24</v>
      </c>
      <c r="AA13">
        <v>24</v>
      </c>
      <c r="AB13">
        <v>24</v>
      </c>
      <c r="AC13">
        <v>24</v>
      </c>
      <c r="AD13">
        <v>24</v>
      </c>
      <c r="AE13">
        <v>24</v>
      </c>
      <c r="AF13">
        <v>24</v>
      </c>
      <c r="AG13">
        <v>24</v>
      </c>
      <c r="AH13">
        <v>24</v>
      </c>
      <c r="AI13">
        <v>24</v>
      </c>
      <c r="AJ13">
        <v>24</v>
      </c>
      <c r="AK13">
        <v>24</v>
      </c>
      <c r="AL13">
        <v>24</v>
      </c>
      <c r="AM13">
        <v>24</v>
      </c>
      <c r="AN13">
        <v>24</v>
      </c>
      <c r="AO13">
        <v>24</v>
      </c>
      <c r="AP13">
        <v>24</v>
      </c>
      <c r="AQ13">
        <v>24</v>
      </c>
      <c r="AR13">
        <v>24</v>
      </c>
      <c r="AS13">
        <f t="shared" si="0"/>
        <v>814</v>
      </c>
      <c r="AT13">
        <f t="shared" si="1"/>
        <v>32</v>
      </c>
    </row>
    <row r="14" spans="1:46" ht="15.75" x14ac:dyDescent="0.25">
      <c r="A14" s="5" t="s">
        <v>10</v>
      </c>
      <c r="B14" t="s">
        <v>14</v>
      </c>
      <c r="C14">
        <v>4</v>
      </c>
      <c r="I14">
        <v>31</v>
      </c>
      <c r="J14">
        <v>52</v>
      </c>
      <c r="K14">
        <v>52</v>
      </c>
      <c r="L14">
        <v>52</v>
      </c>
      <c r="M14">
        <v>52</v>
      </c>
      <c r="N14">
        <v>52</v>
      </c>
      <c r="O14">
        <v>24</v>
      </c>
      <c r="P14">
        <v>24</v>
      </c>
      <c r="Q14">
        <v>24</v>
      </c>
      <c r="R14">
        <v>24</v>
      </c>
      <c r="S14">
        <v>24</v>
      </c>
      <c r="T14">
        <v>24</v>
      </c>
      <c r="U14">
        <v>24</v>
      </c>
      <c r="V14">
        <v>24</v>
      </c>
      <c r="W14">
        <v>24</v>
      </c>
      <c r="X14">
        <v>24</v>
      </c>
      <c r="Y14">
        <v>24</v>
      </c>
      <c r="Z14">
        <v>24</v>
      </c>
      <c r="AA14">
        <v>24</v>
      </c>
      <c r="AB14">
        <v>24</v>
      </c>
      <c r="AC14">
        <v>24</v>
      </c>
      <c r="AD14">
        <v>24</v>
      </c>
      <c r="AE14">
        <v>24</v>
      </c>
      <c r="AF14">
        <v>24</v>
      </c>
      <c r="AG14">
        <v>24</v>
      </c>
      <c r="AH14">
        <v>24</v>
      </c>
      <c r="AI14">
        <v>24</v>
      </c>
      <c r="AJ14">
        <v>24</v>
      </c>
      <c r="AK14">
        <v>24</v>
      </c>
      <c r="AL14">
        <v>24</v>
      </c>
      <c r="AM14">
        <v>24</v>
      </c>
      <c r="AN14">
        <v>24</v>
      </c>
      <c r="AO14">
        <v>24</v>
      </c>
      <c r="AP14">
        <v>24</v>
      </c>
      <c r="AQ14">
        <v>24</v>
      </c>
      <c r="AR14">
        <v>24</v>
      </c>
      <c r="AS14">
        <f t="shared" si="0"/>
        <v>1015</v>
      </c>
      <c r="AT14">
        <f t="shared" si="1"/>
        <v>37</v>
      </c>
    </row>
    <row r="15" spans="1:46" ht="15.75" x14ac:dyDescent="0.25">
      <c r="A15" s="5" t="s">
        <v>10</v>
      </c>
      <c r="B15" t="s">
        <v>15</v>
      </c>
      <c r="G15">
        <v>7</v>
      </c>
      <c r="H15">
        <v>41</v>
      </c>
      <c r="I15">
        <v>52</v>
      </c>
      <c r="J15">
        <v>52</v>
      </c>
      <c r="K15">
        <v>52</v>
      </c>
      <c r="L15">
        <v>52</v>
      </c>
      <c r="M15">
        <v>52</v>
      </c>
      <c r="N15">
        <v>52</v>
      </c>
      <c r="O15">
        <v>24</v>
      </c>
      <c r="P15">
        <v>15</v>
      </c>
      <c r="AS15">
        <f t="shared" si="0"/>
        <v>399</v>
      </c>
      <c r="AT15">
        <f t="shared" si="1"/>
        <v>10</v>
      </c>
    </row>
    <row r="16" spans="1:46" ht="15.75" x14ac:dyDescent="0.25">
      <c r="A16" s="5" t="s">
        <v>10</v>
      </c>
      <c r="B16" t="s">
        <v>16</v>
      </c>
      <c r="L16">
        <v>28</v>
      </c>
      <c r="M16">
        <v>52</v>
      </c>
      <c r="N16">
        <v>52</v>
      </c>
      <c r="O16">
        <v>24</v>
      </c>
      <c r="P16">
        <v>24</v>
      </c>
      <c r="Q16">
        <v>24</v>
      </c>
      <c r="R16">
        <v>24</v>
      </c>
      <c r="S16">
        <v>24</v>
      </c>
      <c r="T16">
        <v>24</v>
      </c>
      <c r="U16">
        <v>24</v>
      </c>
      <c r="V16">
        <v>24</v>
      </c>
      <c r="W16">
        <v>24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24</v>
      </c>
      <c r="AD16">
        <v>24</v>
      </c>
      <c r="AE16">
        <v>24</v>
      </c>
      <c r="AF16">
        <v>24</v>
      </c>
      <c r="AG16">
        <v>24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24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f t="shared" si="0"/>
        <v>852</v>
      </c>
      <c r="AT16">
        <f t="shared" si="1"/>
        <v>33</v>
      </c>
    </row>
    <row r="17" spans="1:46" ht="15.75" x14ac:dyDescent="0.25">
      <c r="A17" s="5" t="s">
        <v>10</v>
      </c>
      <c r="B17" t="s">
        <v>17</v>
      </c>
      <c r="C17">
        <v>4</v>
      </c>
      <c r="H17">
        <v>41</v>
      </c>
      <c r="I17">
        <v>52</v>
      </c>
      <c r="J17">
        <v>52</v>
      </c>
      <c r="K17">
        <v>52</v>
      </c>
      <c r="L17">
        <v>52</v>
      </c>
      <c r="M17">
        <v>52</v>
      </c>
      <c r="N17">
        <v>52</v>
      </c>
      <c r="O17">
        <v>24</v>
      </c>
      <c r="P17">
        <v>24</v>
      </c>
      <c r="Q17">
        <v>24</v>
      </c>
      <c r="R17">
        <v>24</v>
      </c>
      <c r="S17">
        <v>24</v>
      </c>
      <c r="T17">
        <v>24</v>
      </c>
      <c r="U17">
        <v>24</v>
      </c>
      <c r="V17">
        <v>24</v>
      </c>
      <c r="W17">
        <v>24</v>
      </c>
      <c r="X17">
        <v>24</v>
      </c>
      <c r="Y17">
        <v>24</v>
      </c>
      <c r="Z17">
        <v>24</v>
      </c>
      <c r="AA17">
        <v>24</v>
      </c>
      <c r="AB17">
        <v>24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f t="shared" si="0"/>
        <v>1077</v>
      </c>
      <c r="AT17">
        <f t="shared" si="1"/>
        <v>38</v>
      </c>
    </row>
    <row r="18" spans="1:46" ht="15.75" x14ac:dyDescent="0.25">
      <c r="A18" s="5" t="s">
        <v>10</v>
      </c>
      <c r="B18" t="s">
        <v>18</v>
      </c>
      <c r="H18">
        <v>41</v>
      </c>
      <c r="I18">
        <v>52</v>
      </c>
      <c r="J18">
        <v>52</v>
      </c>
      <c r="K18">
        <v>52</v>
      </c>
      <c r="L18">
        <v>52</v>
      </c>
      <c r="M18">
        <v>52</v>
      </c>
      <c r="N18">
        <v>52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f t="shared" si="0"/>
        <v>1073</v>
      </c>
      <c r="AT18">
        <f t="shared" si="1"/>
        <v>37</v>
      </c>
    </row>
    <row r="19" spans="1:46" ht="15.75" x14ac:dyDescent="0.25">
      <c r="A19" s="5" t="s">
        <v>10</v>
      </c>
      <c r="B19" t="s">
        <v>19</v>
      </c>
      <c r="T19">
        <v>18</v>
      </c>
      <c r="U19">
        <v>24</v>
      </c>
      <c r="V19">
        <v>24</v>
      </c>
      <c r="W19">
        <v>24</v>
      </c>
      <c r="X19">
        <v>24</v>
      </c>
      <c r="Y19">
        <v>24</v>
      </c>
      <c r="Z19">
        <v>24</v>
      </c>
      <c r="AA19">
        <v>24</v>
      </c>
      <c r="AB19">
        <v>24</v>
      </c>
      <c r="AC19">
        <v>24</v>
      </c>
      <c r="AD19">
        <v>24</v>
      </c>
      <c r="AE19">
        <v>24</v>
      </c>
      <c r="AF19">
        <v>24</v>
      </c>
      <c r="AG19">
        <v>24</v>
      </c>
      <c r="AH19">
        <v>24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f t="shared" si="0"/>
        <v>594</v>
      </c>
      <c r="AT19">
        <f t="shared" si="1"/>
        <v>25</v>
      </c>
    </row>
    <row r="20" spans="1:46" ht="15.75" x14ac:dyDescent="0.25">
      <c r="A20" s="5" t="s">
        <v>20</v>
      </c>
      <c r="B20" t="s">
        <v>21</v>
      </c>
      <c r="I20">
        <v>31</v>
      </c>
      <c r="J20">
        <v>52</v>
      </c>
      <c r="K20">
        <v>52</v>
      </c>
      <c r="L20">
        <v>52</v>
      </c>
      <c r="M20">
        <v>52</v>
      </c>
      <c r="N20">
        <v>52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24</v>
      </c>
      <c r="Y20">
        <v>24</v>
      </c>
      <c r="Z20">
        <v>24</v>
      </c>
      <c r="AA20">
        <v>24</v>
      </c>
      <c r="AB20">
        <v>24</v>
      </c>
      <c r="AC20">
        <v>24</v>
      </c>
      <c r="AD20">
        <v>24</v>
      </c>
      <c r="AE20">
        <v>24</v>
      </c>
      <c r="AF20">
        <v>24</v>
      </c>
      <c r="AG20">
        <v>24</v>
      </c>
      <c r="AH20">
        <v>24</v>
      </c>
      <c r="AI20">
        <v>24</v>
      </c>
      <c r="AJ20">
        <v>24</v>
      </c>
      <c r="AK20">
        <v>24</v>
      </c>
      <c r="AL20">
        <v>24</v>
      </c>
      <c r="AM20">
        <v>24</v>
      </c>
      <c r="AN20">
        <v>24</v>
      </c>
      <c r="AO20">
        <v>24</v>
      </c>
      <c r="AP20">
        <v>24</v>
      </c>
      <c r="AQ20">
        <v>24</v>
      </c>
      <c r="AR20">
        <v>24</v>
      </c>
      <c r="AS20">
        <f t="shared" si="0"/>
        <v>1011</v>
      </c>
      <c r="AT20">
        <f t="shared" si="1"/>
        <v>36</v>
      </c>
    </row>
    <row r="21" spans="1:46" ht="15.75" x14ac:dyDescent="0.25">
      <c r="A21" s="5" t="s">
        <v>20</v>
      </c>
      <c r="B21" t="s">
        <v>22</v>
      </c>
      <c r="C21">
        <v>3</v>
      </c>
      <c r="G21">
        <v>34</v>
      </c>
      <c r="H21">
        <v>52</v>
      </c>
      <c r="I21">
        <v>52</v>
      </c>
      <c r="J21">
        <v>52</v>
      </c>
      <c r="K21">
        <v>52</v>
      </c>
      <c r="L21">
        <v>52</v>
      </c>
      <c r="M21">
        <v>52</v>
      </c>
      <c r="N21">
        <v>52</v>
      </c>
      <c r="O21">
        <v>24</v>
      </c>
      <c r="P21">
        <v>24</v>
      </c>
      <c r="Q21">
        <v>24</v>
      </c>
      <c r="R21">
        <v>24</v>
      </c>
      <c r="S21">
        <v>24</v>
      </c>
      <c r="T21">
        <v>24</v>
      </c>
      <c r="U21">
        <v>24</v>
      </c>
      <c r="V21">
        <v>24</v>
      </c>
      <c r="W21">
        <v>24</v>
      </c>
      <c r="X21">
        <v>24</v>
      </c>
      <c r="Y21">
        <v>24</v>
      </c>
      <c r="Z21">
        <v>24</v>
      </c>
      <c r="AA21">
        <v>24</v>
      </c>
      <c r="AB21">
        <v>24</v>
      </c>
      <c r="AC21">
        <v>24</v>
      </c>
      <c r="AD21">
        <v>24</v>
      </c>
      <c r="AE21">
        <v>24</v>
      </c>
      <c r="AF21">
        <v>24</v>
      </c>
      <c r="AG21">
        <v>24</v>
      </c>
      <c r="AH21">
        <v>24</v>
      </c>
      <c r="AI21">
        <v>24</v>
      </c>
      <c r="AJ21">
        <v>24</v>
      </c>
      <c r="AK21">
        <v>24</v>
      </c>
      <c r="AL21">
        <v>24</v>
      </c>
      <c r="AM21">
        <v>24</v>
      </c>
      <c r="AN21">
        <v>24</v>
      </c>
      <c r="AO21">
        <v>24</v>
      </c>
      <c r="AP21">
        <v>24</v>
      </c>
      <c r="AQ21">
        <v>24</v>
      </c>
      <c r="AR21">
        <v>24</v>
      </c>
      <c r="AS21">
        <f t="shared" si="0"/>
        <v>1121</v>
      </c>
      <c r="AT21">
        <f t="shared" si="1"/>
        <v>39</v>
      </c>
    </row>
    <row r="22" spans="1:46" ht="15.75" x14ac:dyDescent="0.25">
      <c r="A22" s="5" t="s">
        <v>20</v>
      </c>
      <c r="B22" t="s">
        <v>23</v>
      </c>
      <c r="H22">
        <v>41</v>
      </c>
      <c r="I22">
        <v>52</v>
      </c>
      <c r="J22">
        <v>52</v>
      </c>
      <c r="K22">
        <v>52</v>
      </c>
      <c r="L22">
        <v>52</v>
      </c>
      <c r="M22">
        <v>52</v>
      </c>
      <c r="N22">
        <v>52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24</v>
      </c>
      <c r="AJ22">
        <v>24</v>
      </c>
      <c r="AK22">
        <v>24</v>
      </c>
      <c r="AL22">
        <v>24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f t="shared" si="0"/>
        <v>1073</v>
      </c>
      <c r="AT22">
        <f t="shared" si="1"/>
        <v>37</v>
      </c>
    </row>
    <row r="23" spans="1:46" ht="15.75" x14ac:dyDescent="0.25">
      <c r="A23" s="5" t="s">
        <v>20</v>
      </c>
      <c r="B23" t="s">
        <v>24</v>
      </c>
      <c r="C23">
        <v>11</v>
      </c>
      <c r="J23">
        <v>34</v>
      </c>
      <c r="K23">
        <v>52</v>
      </c>
      <c r="L23">
        <v>52</v>
      </c>
      <c r="M23">
        <v>52</v>
      </c>
      <c r="N23">
        <v>52</v>
      </c>
      <c r="O23">
        <v>24</v>
      </c>
      <c r="P23">
        <v>24</v>
      </c>
      <c r="Q23">
        <v>24</v>
      </c>
      <c r="R23">
        <v>24</v>
      </c>
      <c r="S23">
        <v>24</v>
      </c>
      <c r="T23">
        <v>24</v>
      </c>
      <c r="U23">
        <v>24</v>
      </c>
      <c r="V23">
        <v>24</v>
      </c>
      <c r="W23">
        <v>24</v>
      </c>
      <c r="X23">
        <v>24</v>
      </c>
      <c r="Y23">
        <v>24</v>
      </c>
      <c r="Z23">
        <v>24</v>
      </c>
      <c r="AA23">
        <v>24</v>
      </c>
      <c r="AB23">
        <v>24</v>
      </c>
      <c r="AC23">
        <v>24</v>
      </c>
      <c r="AD23">
        <v>24</v>
      </c>
      <c r="AE23">
        <v>24</v>
      </c>
      <c r="AF23">
        <v>24</v>
      </c>
      <c r="AG23">
        <v>24</v>
      </c>
      <c r="AH23">
        <v>24</v>
      </c>
      <c r="AI23">
        <v>24</v>
      </c>
      <c r="AJ23">
        <v>24</v>
      </c>
      <c r="AK23">
        <v>24</v>
      </c>
      <c r="AL23">
        <v>24</v>
      </c>
      <c r="AM23">
        <v>24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f t="shared" si="0"/>
        <v>973</v>
      </c>
      <c r="AT23">
        <f t="shared" si="1"/>
        <v>36</v>
      </c>
    </row>
    <row r="24" spans="1:46" ht="15.75" x14ac:dyDescent="0.25">
      <c r="A24" s="5" t="s">
        <v>20</v>
      </c>
      <c r="B24" t="s">
        <v>25</v>
      </c>
      <c r="J24">
        <v>34</v>
      </c>
      <c r="K24">
        <v>52</v>
      </c>
      <c r="L24">
        <v>52</v>
      </c>
      <c r="M24">
        <v>52</v>
      </c>
      <c r="N24">
        <v>52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f t="shared" si="0"/>
        <v>962</v>
      </c>
      <c r="AT24">
        <f t="shared" si="1"/>
        <v>35</v>
      </c>
    </row>
    <row r="25" spans="1:46" ht="15.75" x14ac:dyDescent="0.25">
      <c r="A25" s="5" t="s">
        <v>26</v>
      </c>
      <c r="B25" t="s">
        <v>27</v>
      </c>
      <c r="AC25">
        <v>2</v>
      </c>
      <c r="AE25">
        <v>8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12</v>
      </c>
      <c r="AQ25">
        <v>12</v>
      </c>
      <c r="AR25">
        <v>12</v>
      </c>
      <c r="AS25">
        <f t="shared" si="0"/>
        <v>166</v>
      </c>
      <c r="AT25">
        <f t="shared" si="1"/>
        <v>15</v>
      </c>
    </row>
    <row r="26" spans="1:46" ht="15.75" x14ac:dyDescent="0.25">
      <c r="A26" s="5" t="s">
        <v>26</v>
      </c>
      <c r="B26" t="s">
        <v>28</v>
      </c>
      <c r="AC26">
        <v>2</v>
      </c>
      <c r="AE26">
        <v>8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f t="shared" si="0"/>
        <v>166</v>
      </c>
      <c r="AT26">
        <f t="shared" si="1"/>
        <v>15</v>
      </c>
    </row>
    <row r="27" spans="1:46" ht="15.75" x14ac:dyDescent="0.25">
      <c r="A27" s="5" t="s">
        <v>26</v>
      </c>
      <c r="B27" t="s">
        <v>29</v>
      </c>
      <c r="AC27">
        <v>2</v>
      </c>
      <c r="AE27">
        <v>8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12</v>
      </c>
      <c r="AL27">
        <v>12</v>
      </c>
      <c r="AM27">
        <v>12</v>
      </c>
      <c r="AN27">
        <v>12</v>
      </c>
      <c r="AO27">
        <v>12</v>
      </c>
      <c r="AP27">
        <v>12</v>
      </c>
      <c r="AQ27">
        <v>12</v>
      </c>
      <c r="AR27">
        <v>12</v>
      </c>
      <c r="AS27">
        <f t="shared" si="0"/>
        <v>166</v>
      </c>
      <c r="AT27">
        <f t="shared" si="1"/>
        <v>15</v>
      </c>
    </row>
    <row r="28" spans="1:46" ht="15.75" x14ac:dyDescent="0.25">
      <c r="A28" s="5" t="s">
        <v>26</v>
      </c>
      <c r="B28" t="s">
        <v>30</v>
      </c>
      <c r="AC28">
        <v>2</v>
      </c>
      <c r="AE28">
        <v>8</v>
      </c>
      <c r="AF28">
        <v>12</v>
      </c>
      <c r="AG28">
        <v>12</v>
      </c>
      <c r="AH28">
        <v>12</v>
      </c>
      <c r="AI28">
        <v>12</v>
      </c>
      <c r="AJ28">
        <v>12</v>
      </c>
      <c r="AK28">
        <v>12</v>
      </c>
      <c r="AL28">
        <v>12</v>
      </c>
      <c r="AM28">
        <v>12</v>
      </c>
      <c r="AN28">
        <v>12</v>
      </c>
      <c r="AO28">
        <v>12</v>
      </c>
      <c r="AP28">
        <v>12</v>
      </c>
      <c r="AQ28">
        <v>12</v>
      </c>
      <c r="AR28">
        <v>12</v>
      </c>
      <c r="AS28">
        <f t="shared" si="0"/>
        <v>166</v>
      </c>
      <c r="AT28">
        <f t="shared" si="1"/>
        <v>15</v>
      </c>
    </row>
    <row r="29" spans="1:46" ht="15.75" x14ac:dyDescent="0.25">
      <c r="A29" s="5" t="s">
        <v>26</v>
      </c>
      <c r="B29" t="s">
        <v>31</v>
      </c>
      <c r="AE29">
        <v>8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11</v>
      </c>
      <c r="AS29">
        <f t="shared" si="0"/>
        <v>103</v>
      </c>
      <c r="AT29">
        <f t="shared" si="1"/>
        <v>9</v>
      </c>
    </row>
    <row r="30" spans="1:46" ht="15.75" x14ac:dyDescent="0.25">
      <c r="A30" s="5" t="s">
        <v>32</v>
      </c>
      <c r="B30" t="s">
        <v>33</v>
      </c>
      <c r="AE30">
        <v>8</v>
      </c>
      <c r="AF30">
        <v>12</v>
      </c>
      <c r="AG30">
        <v>12</v>
      </c>
      <c r="AH30">
        <v>12</v>
      </c>
      <c r="AI30">
        <v>12</v>
      </c>
      <c r="AJ30">
        <v>12</v>
      </c>
      <c r="AK30">
        <v>12</v>
      </c>
      <c r="AL30">
        <v>12</v>
      </c>
      <c r="AM30">
        <v>12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f t="shared" si="0"/>
        <v>164</v>
      </c>
      <c r="AT30">
        <f t="shared" si="1"/>
        <v>14</v>
      </c>
    </row>
    <row r="31" spans="1:46" ht="15.75" x14ac:dyDescent="0.25">
      <c r="A31" s="5" t="s">
        <v>32</v>
      </c>
      <c r="B31" t="s">
        <v>34</v>
      </c>
      <c r="AE31">
        <v>8</v>
      </c>
      <c r="AF31">
        <v>12</v>
      </c>
      <c r="AG31">
        <v>12</v>
      </c>
      <c r="AH31">
        <v>12</v>
      </c>
      <c r="AI31">
        <v>12</v>
      </c>
      <c r="AJ31">
        <v>12</v>
      </c>
      <c r="AK31">
        <v>12</v>
      </c>
      <c r="AL31">
        <v>12</v>
      </c>
      <c r="AM31">
        <v>11</v>
      </c>
      <c r="AS31">
        <f t="shared" si="0"/>
        <v>103</v>
      </c>
      <c r="AT31">
        <f t="shared" si="1"/>
        <v>9</v>
      </c>
    </row>
    <row r="32" spans="1:46" ht="15.75" x14ac:dyDescent="0.25">
      <c r="A32" s="5" t="s">
        <v>32</v>
      </c>
      <c r="B32" t="s">
        <v>35</v>
      </c>
      <c r="AE32">
        <v>8</v>
      </c>
      <c r="AF32">
        <v>12</v>
      </c>
      <c r="AG32">
        <v>12</v>
      </c>
      <c r="AH32">
        <v>12</v>
      </c>
      <c r="AI32">
        <v>12</v>
      </c>
      <c r="AJ32">
        <v>12</v>
      </c>
      <c r="AK32">
        <v>12</v>
      </c>
      <c r="AL32">
        <v>12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12</v>
      </c>
      <c r="AS32">
        <f t="shared" si="0"/>
        <v>164</v>
      </c>
      <c r="AT32">
        <f t="shared" si="1"/>
        <v>14</v>
      </c>
    </row>
    <row r="33" spans="1:46" ht="15.75" x14ac:dyDescent="0.25">
      <c r="A33" s="5" t="s">
        <v>32</v>
      </c>
      <c r="B33" t="s">
        <v>36</v>
      </c>
      <c r="AE33">
        <v>8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f t="shared" si="0"/>
        <v>164</v>
      </c>
      <c r="AT33">
        <f t="shared" si="1"/>
        <v>14</v>
      </c>
    </row>
    <row r="34" spans="1:46" ht="15.75" x14ac:dyDescent="0.25">
      <c r="A34" s="5" t="s">
        <v>32</v>
      </c>
      <c r="B34" t="s">
        <v>37</v>
      </c>
      <c r="AE34">
        <v>8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12</v>
      </c>
      <c r="AQ34">
        <v>12</v>
      </c>
      <c r="AR34">
        <v>12</v>
      </c>
      <c r="AS34">
        <f t="shared" si="0"/>
        <v>164</v>
      </c>
      <c r="AT34">
        <f t="shared" si="1"/>
        <v>14</v>
      </c>
    </row>
    <row r="35" spans="1:46" ht="15.75" x14ac:dyDescent="0.25">
      <c r="A35" s="5" t="s">
        <v>32</v>
      </c>
      <c r="B35" t="s">
        <v>38</v>
      </c>
      <c r="AE35">
        <v>8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12</v>
      </c>
      <c r="AQ35">
        <v>12</v>
      </c>
      <c r="AR35">
        <v>12</v>
      </c>
      <c r="AS35">
        <f t="shared" si="0"/>
        <v>164</v>
      </c>
      <c r="AT35">
        <f t="shared" si="1"/>
        <v>14</v>
      </c>
    </row>
    <row r="36" spans="1:46" ht="15.75" x14ac:dyDescent="0.25">
      <c r="A36" s="5" t="s">
        <v>32</v>
      </c>
      <c r="B36" t="s">
        <v>39</v>
      </c>
      <c r="AE36">
        <v>8</v>
      </c>
      <c r="AF36">
        <v>12</v>
      </c>
      <c r="AG36">
        <v>12</v>
      </c>
      <c r="AH36">
        <v>12</v>
      </c>
      <c r="AI36">
        <v>12</v>
      </c>
      <c r="AJ36">
        <v>12</v>
      </c>
      <c r="AK36">
        <v>12</v>
      </c>
      <c r="AL36">
        <v>12</v>
      </c>
      <c r="AM36">
        <v>12</v>
      </c>
      <c r="AN36">
        <v>12</v>
      </c>
      <c r="AO36">
        <v>12</v>
      </c>
      <c r="AP36">
        <v>12</v>
      </c>
      <c r="AQ36">
        <v>12</v>
      </c>
      <c r="AR36">
        <v>12</v>
      </c>
      <c r="AS36">
        <f t="shared" si="0"/>
        <v>164</v>
      </c>
      <c r="AT36">
        <f t="shared" si="1"/>
        <v>14</v>
      </c>
    </row>
    <row r="37" spans="1:46" ht="15.75" x14ac:dyDescent="0.25">
      <c r="A37" s="5" t="s">
        <v>40</v>
      </c>
      <c r="B37" t="s">
        <v>41</v>
      </c>
      <c r="Y37">
        <v>18</v>
      </c>
      <c r="Z37">
        <v>24</v>
      </c>
      <c r="AA37">
        <v>24</v>
      </c>
      <c r="AB37">
        <v>24</v>
      </c>
      <c r="AC37">
        <v>24</v>
      </c>
      <c r="AD37">
        <v>24</v>
      </c>
      <c r="AE37">
        <v>24</v>
      </c>
      <c r="AF37">
        <v>24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12</v>
      </c>
      <c r="AM37">
        <v>12</v>
      </c>
      <c r="AN37">
        <v>12</v>
      </c>
      <c r="AO37">
        <v>12</v>
      </c>
      <c r="AP37">
        <v>12</v>
      </c>
      <c r="AQ37">
        <v>12</v>
      </c>
      <c r="AR37">
        <v>12</v>
      </c>
      <c r="AS37">
        <f t="shared" si="0"/>
        <v>330</v>
      </c>
      <c r="AT37">
        <f t="shared" si="1"/>
        <v>20</v>
      </c>
    </row>
    <row r="38" spans="1:46" ht="15.75" x14ac:dyDescent="0.25">
      <c r="A38" s="5" t="s">
        <v>40</v>
      </c>
      <c r="B38" t="s">
        <v>42</v>
      </c>
      <c r="Y38">
        <v>18</v>
      </c>
      <c r="Z38">
        <v>24</v>
      </c>
      <c r="AA38">
        <v>24</v>
      </c>
      <c r="AB38">
        <v>24</v>
      </c>
      <c r="AC38">
        <v>24</v>
      </c>
      <c r="AD38">
        <v>24</v>
      </c>
      <c r="AE38">
        <v>24</v>
      </c>
      <c r="AF38">
        <v>24</v>
      </c>
      <c r="AG38">
        <v>12</v>
      </c>
      <c r="AH38">
        <v>12</v>
      </c>
      <c r="AI38">
        <v>12</v>
      </c>
      <c r="AJ38">
        <v>12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11</v>
      </c>
      <c r="AS38">
        <f t="shared" si="0"/>
        <v>317</v>
      </c>
      <c r="AT38">
        <f t="shared" si="1"/>
        <v>19</v>
      </c>
    </row>
    <row r="39" spans="1:46" ht="15.75" x14ac:dyDescent="0.25">
      <c r="A39" s="5" t="s">
        <v>40</v>
      </c>
      <c r="B39" t="s">
        <v>43</v>
      </c>
      <c r="Y39">
        <v>18</v>
      </c>
      <c r="Z39">
        <v>24</v>
      </c>
      <c r="AA39">
        <v>24</v>
      </c>
      <c r="AB39">
        <v>24</v>
      </c>
      <c r="AC39">
        <v>24</v>
      </c>
      <c r="AD39">
        <v>24</v>
      </c>
      <c r="AE39">
        <v>24</v>
      </c>
      <c r="AF39">
        <v>24</v>
      </c>
      <c r="AG39">
        <v>12</v>
      </c>
      <c r="AH39">
        <v>12</v>
      </c>
      <c r="AI39">
        <v>12</v>
      </c>
      <c r="AJ39">
        <v>12</v>
      </c>
      <c r="AK39">
        <v>12</v>
      </c>
      <c r="AL39">
        <v>12</v>
      </c>
      <c r="AM39">
        <v>11</v>
      </c>
      <c r="AS39">
        <f t="shared" si="0"/>
        <v>269</v>
      </c>
      <c r="AT39">
        <f t="shared" si="1"/>
        <v>15</v>
      </c>
    </row>
    <row r="40" spans="1:46" ht="15.75" x14ac:dyDescent="0.25">
      <c r="A40" s="5" t="s">
        <v>40</v>
      </c>
      <c r="B40" t="s">
        <v>44</v>
      </c>
      <c r="Y40">
        <v>18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12</v>
      </c>
      <c r="AH40">
        <v>12</v>
      </c>
      <c r="AI40">
        <v>12</v>
      </c>
      <c r="AJ40">
        <v>12</v>
      </c>
      <c r="AK40">
        <v>12</v>
      </c>
      <c r="AL40">
        <v>12</v>
      </c>
      <c r="AM40">
        <v>11</v>
      </c>
      <c r="AR40">
        <v>6</v>
      </c>
      <c r="AS40">
        <f t="shared" si="0"/>
        <v>275</v>
      </c>
      <c r="AT40">
        <f t="shared" si="1"/>
        <v>16</v>
      </c>
    </row>
    <row r="41" spans="1:46" ht="15.75" x14ac:dyDescent="0.25">
      <c r="A41" s="5" t="s">
        <v>40</v>
      </c>
      <c r="B41" t="s">
        <v>45</v>
      </c>
      <c r="Y41">
        <v>18</v>
      </c>
      <c r="Z41">
        <v>24</v>
      </c>
      <c r="AA41">
        <v>24</v>
      </c>
      <c r="AB41">
        <v>24</v>
      </c>
      <c r="AC41">
        <v>24</v>
      </c>
      <c r="AD41">
        <v>24</v>
      </c>
      <c r="AE41">
        <v>24</v>
      </c>
      <c r="AF41">
        <v>24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f t="shared" si="0"/>
        <v>330</v>
      </c>
      <c r="AT41">
        <f t="shared" si="1"/>
        <v>20</v>
      </c>
    </row>
    <row r="42" spans="1:46" ht="15.75" x14ac:dyDescent="0.25">
      <c r="A42" s="5" t="s">
        <v>46</v>
      </c>
      <c r="B42" t="s">
        <v>47</v>
      </c>
      <c r="M42">
        <v>42</v>
      </c>
      <c r="N42">
        <v>52</v>
      </c>
      <c r="O42">
        <v>24</v>
      </c>
      <c r="P42">
        <v>24</v>
      </c>
      <c r="Q42">
        <v>24</v>
      </c>
      <c r="R42">
        <v>24</v>
      </c>
      <c r="S42">
        <v>21</v>
      </c>
      <c r="U42">
        <v>15</v>
      </c>
      <c r="V42">
        <v>24</v>
      </c>
      <c r="W42">
        <v>24</v>
      </c>
      <c r="X42">
        <v>24</v>
      </c>
      <c r="Y42">
        <v>24</v>
      </c>
      <c r="Z42">
        <v>24</v>
      </c>
      <c r="AA42">
        <v>24</v>
      </c>
      <c r="AB42">
        <v>24</v>
      </c>
      <c r="AC42">
        <v>24</v>
      </c>
      <c r="AD42">
        <v>24</v>
      </c>
      <c r="AE42">
        <v>24</v>
      </c>
      <c r="AF42">
        <v>24</v>
      </c>
      <c r="AG42">
        <v>24</v>
      </c>
      <c r="AH42">
        <v>24</v>
      </c>
      <c r="AI42">
        <v>24</v>
      </c>
      <c r="AJ42">
        <v>12</v>
      </c>
      <c r="AK42">
        <v>12</v>
      </c>
      <c r="AL42">
        <v>12</v>
      </c>
      <c r="AM42">
        <v>12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f t="shared" si="0"/>
        <v>670</v>
      </c>
      <c r="AT42">
        <f t="shared" si="1"/>
        <v>31</v>
      </c>
    </row>
    <row r="43" spans="1:46" ht="15.75" x14ac:dyDescent="0.25">
      <c r="A43" s="5" t="s">
        <v>46</v>
      </c>
      <c r="B43" t="s">
        <v>48</v>
      </c>
      <c r="M43">
        <v>42</v>
      </c>
      <c r="N43">
        <v>52</v>
      </c>
      <c r="O43">
        <v>24</v>
      </c>
      <c r="P43">
        <v>24</v>
      </c>
      <c r="Q43">
        <v>24</v>
      </c>
      <c r="R43">
        <v>24</v>
      </c>
      <c r="S43">
        <v>21</v>
      </c>
      <c r="U43">
        <v>15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24</v>
      </c>
      <c r="AE43">
        <v>24</v>
      </c>
      <c r="AF43">
        <v>24</v>
      </c>
      <c r="AG43">
        <v>24</v>
      </c>
      <c r="AH43">
        <v>24</v>
      </c>
      <c r="AI43">
        <v>24</v>
      </c>
      <c r="AJ43">
        <v>12</v>
      </c>
      <c r="AK43">
        <v>12</v>
      </c>
      <c r="AL43">
        <v>12</v>
      </c>
      <c r="AM43">
        <v>12</v>
      </c>
      <c r="AN43">
        <v>12</v>
      </c>
      <c r="AO43">
        <v>12</v>
      </c>
      <c r="AP43">
        <v>12</v>
      </c>
      <c r="AQ43">
        <v>12</v>
      </c>
      <c r="AR43">
        <v>12</v>
      </c>
      <c r="AS43">
        <f t="shared" si="0"/>
        <v>670</v>
      </c>
      <c r="AT43">
        <f t="shared" si="1"/>
        <v>31</v>
      </c>
    </row>
    <row r="44" spans="1:46" ht="15.75" x14ac:dyDescent="0.25">
      <c r="A44" s="5" t="s">
        <v>46</v>
      </c>
      <c r="B44" t="s">
        <v>49</v>
      </c>
      <c r="M44">
        <v>42</v>
      </c>
      <c r="N44">
        <v>52</v>
      </c>
      <c r="O44">
        <v>24</v>
      </c>
      <c r="P44">
        <v>24</v>
      </c>
      <c r="Q44">
        <v>24</v>
      </c>
      <c r="R44">
        <v>24</v>
      </c>
      <c r="S44">
        <v>21</v>
      </c>
      <c r="U44">
        <v>15</v>
      </c>
      <c r="V44">
        <v>24</v>
      </c>
      <c r="W44">
        <v>24</v>
      </c>
      <c r="X44">
        <v>24</v>
      </c>
      <c r="Y44">
        <v>24</v>
      </c>
      <c r="Z44">
        <v>24</v>
      </c>
      <c r="AA44">
        <v>24</v>
      </c>
      <c r="AB44">
        <v>24</v>
      </c>
      <c r="AC44">
        <v>24</v>
      </c>
      <c r="AD44">
        <v>24</v>
      </c>
      <c r="AE44">
        <v>24</v>
      </c>
      <c r="AF44">
        <v>24</v>
      </c>
      <c r="AG44">
        <v>24</v>
      </c>
      <c r="AH44">
        <v>24</v>
      </c>
      <c r="AI44">
        <v>24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  <c r="AQ44">
        <v>12</v>
      </c>
      <c r="AR44">
        <v>12</v>
      </c>
      <c r="AS44">
        <f t="shared" si="0"/>
        <v>670</v>
      </c>
      <c r="AT44">
        <f t="shared" si="1"/>
        <v>31</v>
      </c>
    </row>
    <row r="45" spans="1:46" ht="15.75" x14ac:dyDescent="0.25">
      <c r="A45" s="5" t="s">
        <v>46</v>
      </c>
      <c r="B45" t="s">
        <v>50</v>
      </c>
      <c r="M45">
        <v>42</v>
      </c>
      <c r="N45">
        <v>52</v>
      </c>
      <c r="O45">
        <v>24</v>
      </c>
      <c r="P45">
        <v>24</v>
      </c>
      <c r="Q45">
        <v>24</v>
      </c>
      <c r="R45">
        <v>24</v>
      </c>
      <c r="S45">
        <v>21</v>
      </c>
      <c r="U45">
        <v>15</v>
      </c>
      <c r="V45">
        <v>24</v>
      </c>
      <c r="W45">
        <v>24</v>
      </c>
      <c r="X45">
        <v>24</v>
      </c>
      <c r="Y45">
        <v>24</v>
      </c>
      <c r="Z45">
        <v>24</v>
      </c>
      <c r="AA45">
        <v>24</v>
      </c>
      <c r="AB45">
        <v>24</v>
      </c>
      <c r="AC45">
        <v>24</v>
      </c>
      <c r="AD45">
        <v>24</v>
      </c>
      <c r="AE45">
        <v>24</v>
      </c>
      <c r="AF45">
        <v>24</v>
      </c>
      <c r="AG45">
        <v>24</v>
      </c>
      <c r="AH45">
        <v>24</v>
      </c>
      <c r="AI45">
        <v>24</v>
      </c>
      <c r="AJ45">
        <v>12</v>
      </c>
      <c r="AK45">
        <v>12</v>
      </c>
      <c r="AL45">
        <v>12</v>
      </c>
      <c r="AM45">
        <v>12</v>
      </c>
      <c r="AN45">
        <v>12</v>
      </c>
      <c r="AO45">
        <v>12</v>
      </c>
      <c r="AP45">
        <v>12</v>
      </c>
      <c r="AQ45">
        <v>12</v>
      </c>
      <c r="AR45">
        <v>12</v>
      </c>
      <c r="AS45">
        <f t="shared" si="0"/>
        <v>670</v>
      </c>
      <c r="AT45">
        <f t="shared" si="1"/>
        <v>31</v>
      </c>
    </row>
    <row r="46" spans="1:46" ht="15.75" x14ac:dyDescent="0.25">
      <c r="A46" s="5" t="s">
        <v>46</v>
      </c>
      <c r="B46" t="s">
        <v>51</v>
      </c>
      <c r="M46">
        <v>42</v>
      </c>
      <c r="N46">
        <v>52</v>
      </c>
      <c r="O46">
        <v>24</v>
      </c>
      <c r="P46">
        <v>24</v>
      </c>
      <c r="Q46">
        <v>24</v>
      </c>
      <c r="R46">
        <v>24</v>
      </c>
      <c r="S46">
        <v>21</v>
      </c>
      <c r="U46">
        <v>15</v>
      </c>
      <c r="V46">
        <v>24</v>
      </c>
      <c r="W46">
        <v>24</v>
      </c>
      <c r="X46">
        <v>24</v>
      </c>
      <c r="Y46">
        <v>24</v>
      </c>
      <c r="Z46">
        <v>24</v>
      </c>
      <c r="AA46">
        <v>24</v>
      </c>
      <c r="AB46">
        <v>24</v>
      </c>
      <c r="AC46">
        <v>24</v>
      </c>
      <c r="AD46">
        <v>24</v>
      </c>
      <c r="AE46">
        <v>24</v>
      </c>
      <c r="AF46">
        <v>24</v>
      </c>
      <c r="AG46">
        <v>24</v>
      </c>
      <c r="AH46">
        <v>24</v>
      </c>
      <c r="AI46">
        <v>24</v>
      </c>
      <c r="AJ46">
        <v>12</v>
      </c>
      <c r="AK46">
        <v>12</v>
      </c>
      <c r="AL46">
        <v>12</v>
      </c>
      <c r="AM46">
        <v>12</v>
      </c>
      <c r="AN46">
        <v>12</v>
      </c>
      <c r="AO46">
        <v>12</v>
      </c>
      <c r="AP46">
        <v>12</v>
      </c>
      <c r="AQ46">
        <v>12</v>
      </c>
      <c r="AR46">
        <v>12</v>
      </c>
      <c r="AS46">
        <f t="shared" si="0"/>
        <v>670</v>
      </c>
      <c r="AT46">
        <f t="shared" si="1"/>
        <v>31</v>
      </c>
    </row>
    <row r="47" spans="1:46" ht="15.75" x14ac:dyDescent="0.25">
      <c r="A47" s="5" t="s">
        <v>46</v>
      </c>
      <c r="B47" t="s">
        <v>52</v>
      </c>
      <c r="M47">
        <v>42</v>
      </c>
      <c r="N47">
        <v>52</v>
      </c>
      <c r="O47">
        <v>24</v>
      </c>
      <c r="P47">
        <v>24</v>
      </c>
      <c r="Q47">
        <v>24</v>
      </c>
      <c r="R47">
        <v>24</v>
      </c>
      <c r="S47">
        <v>21</v>
      </c>
      <c r="U47">
        <v>15</v>
      </c>
      <c r="V47">
        <v>24</v>
      </c>
      <c r="W47">
        <v>24</v>
      </c>
      <c r="X47">
        <v>24</v>
      </c>
      <c r="Y47">
        <v>24</v>
      </c>
      <c r="Z47">
        <v>24</v>
      </c>
      <c r="AA47">
        <v>24</v>
      </c>
      <c r="AB47">
        <v>24</v>
      </c>
      <c r="AC47">
        <v>24</v>
      </c>
      <c r="AD47">
        <v>24</v>
      </c>
      <c r="AE47">
        <v>24</v>
      </c>
      <c r="AF47">
        <v>24</v>
      </c>
      <c r="AG47">
        <v>24</v>
      </c>
      <c r="AH47">
        <v>24</v>
      </c>
      <c r="AI47">
        <v>24</v>
      </c>
      <c r="AJ47">
        <v>12</v>
      </c>
      <c r="AK47">
        <v>12</v>
      </c>
      <c r="AL47">
        <v>12</v>
      </c>
      <c r="AM47">
        <v>12</v>
      </c>
      <c r="AN47">
        <v>12</v>
      </c>
      <c r="AO47">
        <v>12</v>
      </c>
      <c r="AP47">
        <v>12</v>
      </c>
      <c r="AQ47">
        <v>12</v>
      </c>
      <c r="AR47">
        <v>12</v>
      </c>
      <c r="AS47">
        <f t="shared" si="0"/>
        <v>670</v>
      </c>
      <c r="AT47">
        <f t="shared" si="1"/>
        <v>31</v>
      </c>
    </row>
    <row r="48" spans="1:46" ht="15.75" x14ac:dyDescent="0.25">
      <c r="A48" s="5" t="s">
        <v>46</v>
      </c>
      <c r="B48" t="s">
        <v>53</v>
      </c>
      <c r="M48">
        <v>42</v>
      </c>
      <c r="N48">
        <v>52</v>
      </c>
      <c r="O48">
        <v>24</v>
      </c>
      <c r="P48">
        <v>24</v>
      </c>
      <c r="Q48">
        <v>24</v>
      </c>
      <c r="R48">
        <v>24</v>
      </c>
      <c r="S48">
        <v>21</v>
      </c>
      <c r="U48">
        <v>15</v>
      </c>
      <c r="V48">
        <v>24</v>
      </c>
      <c r="W48">
        <v>24</v>
      </c>
      <c r="X48">
        <v>24</v>
      </c>
      <c r="Y48">
        <v>24</v>
      </c>
      <c r="Z48">
        <v>24</v>
      </c>
      <c r="AA48">
        <v>24</v>
      </c>
      <c r="AB48">
        <v>24</v>
      </c>
      <c r="AC48">
        <v>24</v>
      </c>
      <c r="AD48">
        <v>24</v>
      </c>
      <c r="AE48">
        <v>24</v>
      </c>
      <c r="AF48">
        <v>24</v>
      </c>
      <c r="AG48">
        <v>24</v>
      </c>
      <c r="AH48">
        <v>24</v>
      </c>
      <c r="AI48">
        <v>24</v>
      </c>
      <c r="AJ48">
        <v>12</v>
      </c>
      <c r="AK48">
        <v>12</v>
      </c>
      <c r="AL48">
        <v>12</v>
      </c>
      <c r="AM48">
        <v>12</v>
      </c>
      <c r="AN48">
        <v>12</v>
      </c>
      <c r="AO48">
        <v>12</v>
      </c>
      <c r="AP48">
        <v>12</v>
      </c>
      <c r="AQ48">
        <v>12</v>
      </c>
      <c r="AR48">
        <v>12</v>
      </c>
      <c r="AS48">
        <f t="shared" si="0"/>
        <v>670</v>
      </c>
      <c r="AT48">
        <f t="shared" si="1"/>
        <v>31</v>
      </c>
    </row>
    <row r="49" spans="1:46" ht="15.75" x14ac:dyDescent="0.25">
      <c r="A49" s="5" t="s">
        <v>54</v>
      </c>
      <c r="B49" t="s">
        <v>55</v>
      </c>
      <c r="AA49">
        <v>5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15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f t="shared" si="0"/>
        <v>260</v>
      </c>
      <c r="AT49">
        <f t="shared" si="1"/>
        <v>18</v>
      </c>
    </row>
    <row r="50" spans="1:46" ht="15.75" x14ac:dyDescent="0.25">
      <c r="A50" s="5" t="s">
        <v>54</v>
      </c>
      <c r="B50" t="s">
        <v>56</v>
      </c>
      <c r="AA50">
        <v>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15</v>
      </c>
      <c r="AH50">
        <v>15</v>
      </c>
      <c r="AI50">
        <v>15</v>
      </c>
      <c r="AJ50">
        <v>15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f t="shared" si="0"/>
        <v>260</v>
      </c>
      <c r="AT50">
        <f t="shared" si="1"/>
        <v>18</v>
      </c>
    </row>
    <row r="51" spans="1:46" ht="15.75" x14ac:dyDescent="0.25">
      <c r="A51" s="5" t="s">
        <v>54</v>
      </c>
      <c r="B51" t="s">
        <v>57</v>
      </c>
      <c r="AA51">
        <v>5</v>
      </c>
      <c r="AB51">
        <v>15</v>
      </c>
      <c r="AC51">
        <v>15</v>
      </c>
      <c r="AD51">
        <v>15</v>
      </c>
      <c r="AE51">
        <v>15</v>
      </c>
      <c r="AF51">
        <v>15</v>
      </c>
      <c r="AG51">
        <v>15</v>
      </c>
      <c r="AH51">
        <v>15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f t="shared" si="0"/>
        <v>260</v>
      </c>
      <c r="AT51">
        <f t="shared" si="1"/>
        <v>18</v>
      </c>
    </row>
    <row r="52" spans="1:46" ht="15.75" x14ac:dyDescent="0.25">
      <c r="A52" s="5" t="s">
        <v>54</v>
      </c>
      <c r="B52" t="s">
        <v>58</v>
      </c>
      <c r="AA52">
        <v>5</v>
      </c>
      <c r="AB52">
        <v>15</v>
      </c>
      <c r="AC52">
        <v>15</v>
      </c>
      <c r="AD52">
        <v>15</v>
      </c>
      <c r="AE52">
        <v>15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f t="shared" si="0"/>
        <v>260</v>
      </c>
      <c r="AT52">
        <f t="shared" si="1"/>
        <v>18</v>
      </c>
    </row>
    <row r="53" spans="1:46" ht="15.75" x14ac:dyDescent="0.25">
      <c r="A53" s="5" t="s">
        <v>54</v>
      </c>
      <c r="B53" t="s">
        <v>59</v>
      </c>
      <c r="AA53">
        <v>5</v>
      </c>
      <c r="AB53">
        <v>15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f t="shared" si="0"/>
        <v>260</v>
      </c>
      <c r="AT53">
        <f t="shared" si="1"/>
        <v>18</v>
      </c>
    </row>
    <row r="54" spans="1:46" ht="15.75" x14ac:dyDescent="0.25">
      <c r="A54" s="5" t="s">
        <v>54</v>
      </c>
      <c r="B54" t="s">
        <v>60</v>
      </c>
      <c r="AA54">
        <v>5</v>
      </c>
      <c r="AB54">
        <v>15</v>
      </c>
      <c r="AC54">
        <v>15</v>
      </c>
      <c r="AD54">
        <v>15</v>
      </c>
      <c r="AE54">
        <v>15</v>
      </c>
      <c r="AF54">
        <v>15</v>
      </c>
      <c r="AG54">
        <v>15</v>
      </c>
      <c r="AH54">
        <v>15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f t="shared" si="0"/>
        <v>260</v>
      </c>
      <c r="AT54">
        <f t="shared" si="1"/>
        <v>18</v>
      </c>
    </row>
    <row r="55" spans="1:46" ht="15.75" x14ac:dyDescent="0.25">
      <c r="A55" s="5" t="s">
        <v>61</v>
      </c>
      <c r="B55" t="s">
        <v>62</v>
      </c>
      <c r="AI55">
        <v>6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f t="shared" si="0"/>
        <v>141</v>
      </c>
      <c r="AT55">
        <f t="shared" si="1"/>
        <v>10</v>
      </c>
    </row>
    <row r="56" spans="1:46" ht="15.75" x14ac:dyDescent="0.25">
      <c r="A56" s="5" t="s">
        <v>61</v>
      </c>
      <c r="B56" t="s">
        <v>63</v>
      </c>
      <c r="AI56">
        <v>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15</v>
      </c>
      <c r="AS56">
        <f t="shared" si="0"/>
        <v>141</v>
      </c>
      <c r="AT56">
        <f t="shared" si="1"/>
        <v>10</v>
      </c>
    </row>
    <row r="57" spans="1:46" ht="15.75" x14ac:dyDescent="0.25">
      <c r="A57" s="5" t="s">
        <v>219</v>
      </c>
      <c r="B57" t="s">
        <v>214</v>
      </c>
      <c r="G57">
        <v>37</v>
      </c>
      <c r="H57">
        <v>52</v>
      </c>
      <c r="I57">
        <v>52</v>
      </c>
      <c r="J57">
        <v>52</v>
      </c>
      <c r="K57">
        <v>52</v>
      </c>
      <c r="L57">
        <v>52</v>
      </c>
      <c r="M57">
        <v>52</v>
      </c>
      <c r="N57">
        <v>52</v>
      </c>
      <c r="O57">
        <v>52</v>
      </c>
      <c r="P57">
        <v>52</v>
      </c>
      <c r="Q57">
        <v>52</v>
      </c>
      <c r="R57">
        <v>24</v>
      </c>
      <c r="S57">
        <v>24</v>
      </c>
      <c r="T57">
        <v>24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24</v>
      </c>
      <c r="AB57">
        <v>24</v>
      </c>
      <c r="AC57">
        <v>24</v>
      </c>
      <c r="AD57">
        <v>24</v>
      </c>
      <c r="AE57">
        <v>24</v>
      </c>
      <c r="AF57">
        <v>24</v>
      </c>
      <c r="AG57">
        <v>24</v>
      </c>
      <c r="AH57">
        <v>24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24</v>
      </c>
      <c r="AO57">
        <v>24</v>
      </c>
      <c r="AP57">
        <v>24</v>
      </c>
      <c r="AQ57">
        <v>24</v>
      </c>
      <c r="AR57">
        <v>24</v>
      </c>
      <c r="AS57">
        <f>SUM(C57:AR57)</f>
        <v>1205</v>
      </c>
      <c r="AT57">
        <f>COUNTIF(C57:AR57,"&gt;0")</f>
        <v>38</v>
      </c>
    </row>
  </sheetData>
  <conditionalFormatting sqref="C2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FecalColiformMPN</vt:lpstr>
      <vt:lpstr>FecalColiformMF</vt:lpstr>
      <vt:lpstr>TotalPhosphorus</vt:lpstr>
      <vt:lpstr>BOD5</vt:lpstr>
      <vt:lpstr>TSS</vt:lpstr>
      <vt:lpstr>Nitrate</vt:lpstr>
      <vt:lpstr>Nitrite</vt:lpstr>
      <vt:lpstr>TKN</vt:lpstr>
      <vt:lpstr>AmmoniaNitrogen</vt:lpstr>
      <vt:lpstr>Temp</vt:lpstr>
      <vt:lpstr>DO</vt:lpstr>
      <vt:lpstr>SUMMARY</vt:lpstr>
      <vt:lpstr>SUMMARY_wRanks</vt:lpstr>
      <vt:lpstr>Site rank logic</vt:lpstr>
      <vt:lpstr>Streamgage_PORs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Lutz, Michelle A</dc:creator>
  <cp:lastModifiedBy>DeCicco, Laura A.</cp:lastModifiedBy>
  <dcterms:created xsi:type="dcterms:W3CDTF">2016-08-17T14:35:35Z</dcterms:created>
  <dcterms:modified xsi:type="dcterms:W3CDTF">2017-08-14T19:37:00Z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afcc1812-a5ed-40fb-ac8b-962199bf0ed4</vt:lpwstr>
  </property>
</Properties>
</file>