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25725"/>
</workbook>
</file>

<file path=xl/calcChain.xml><?xml version="1.0" encoding="utf-8"?>
<calcChain xmlns="http://schemas.openxmlformats.org/spreadsheetml/2006/main">
  <c r="B127" i="4"/>
  <c r="C127" s="1"/>
  <c r="B126"/>
  <c r="C126" s="1"/>
  <c r="B125"/>
  <c r="B120"/>
  <c r="C120" s="1"/>
  <c r="B121" s="1"/>
  <c r="B12"/>
  <c r="B11"/>
  <c r="A7" i="5"/>
  <c r="A2"/>
  <c r="B8" i="4"/>
  <c r="F6" i="3"/>
  <c r="F7"/>
  <c r="F5"/>
  <c r="F4"/>
  <c r="F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  <c r="C121" i="4" l="1"/>
  <c r="B122" s="1"/>
  <c r="C11"/>
  <c r="C12" s="1"/>
  <c r="B13" s="1"/>
  <c r="B24"/>
  <c r="C24" s="1"/>
  <c r="B72"/>
  <c r="C72" s="1"/>
  <c r="C122" l="1"/>
  <c r="B123" s="1"/>
  <c r="B25"/>
  <c r="C25" s="1"/>
  <c r="B73"/>
  <c r="C73" s="1"/>
  <c r="C13"/>
  <c r="B14" s="1"/>
  <c r="C123" l="1"/>
  <c r="B26"/>
  <c r="C26" s="1"/>
  <c r="B27" s="1"/>
  <c r="C27" s="1"/>
  <c r="B28" s="1"/>
  <c r="C28" s="1"/>
  <c r="B29" s="1"/>
  <c r="B74"/>
  <c r="C74" s="1"/>
  <c r="C14"/>
  <c r="B15" s="1"/>
  <c r="C124" l="1"/>
  <c r="B124"/>
  <c r="B75"/>
  <c r="C75" s="1"/>
  <c r="C29"/>
  <c r="B30" s="1"/>
  <c r="C30" s="1"/>
  <c r="B31" s="1"/>
  <c r="C31" s="1"/>
  <c r="C15"/>
  <c r="B16" s="1"/>
  <c r="C125" l="1"/>
  <c r="B76"/>
  <c r="C76" s="1"/>
  <c r="B32"/>
  <c r="C16"/>
  <c r="B17" s="1"/>
  <c r="C17" l="1"/>
  <c r="B18" s="1"/>
  <c r="B77"/>
  <c r="C77" s="1"/>
  <c r="C32"/>
  <c r="B33" s="1"/>
  <c r="C18" l="1"/>
  <c r="B19" s="1"/>
  <c r="C19" s="1"/>
  <c r="B20" s="1"/>
  <c r="C20" s="1"/>
  <c r="B21" s="1"/>
  <c r="C21" s="1"/>
  <c r="B78"/>
  <c r="C78" s="1"/>
  <c r="C33"/>
  <c r="B34" s="1"/>
  <c r="B79" l="1"/>
  <c r="C79" s="1"/>
  <c r="C34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B80" l="1"/>
  <c r="C80" s="1"/>
  <c r="C41"/>
  <c r="B42" s="1"/>
  <c r="B81" l="1"/>
  <c r="C81" s="1"/>
  <c r="C42"/>
  <c r="B43" s="1"/>
  <c r="B82" l="1"/>
  <c r="C82" s="1"/>
  <c r="C43"/>
  <c r="B44" s="1"/>
  <c r="B83" l="1"/>
  <c r="C83" s="1"/>
  <c r="C44"/>
  <c r="B45" s="1"/>
  <c r="C45" s="1"/>
  <c r="B46" s="1"/>
  <c r="C46" s="1"/>
  <c r="B47" s="1"/>
  <c r="C47" s="1"/>
  <c r="B48" s="1"/>
  <c r="C48" s="1"/>
  <c r="B49" s="1"/>
  <c r="C49" s="1"/>
  <c r="B50" s="1"/>
  <c r="C50" l="1"/>
  <c r="B51" s="1"/>
  <c r="C51" s="1"/>
  <c r="B52" s="1"/>
  <c r="C52" s="1"/>
  <c r="B53" s="1"/>
  <c r="C53" s="1"/>
  <c r="B54" s="1"/>
  <c r="B84"/>
  <c r="C84" s="1"/>
  <c r="B85" l="1"/>
  <c r="C85" s="1"/>
  <c r="C54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B86" l="1"/>
  <c r="C86" s="1"/>
  <c r="C63"/>
  <c r="B64" s="1"/>
  <c r="B87" l="1"/>
  <c r="C87" s="1"/>
  <c r="C64"/>
  <c r="B65" s="1"/>
  <c r="C65" s="1"/>
  <c r="B66" s="1"/>
  <c r="C66" s="1"/>
  <c r="B67" s="1"/>
  <c r="C67" s="1"/>
  <c r="B68" s="1"/>
  <c r="C68" s="1"/>
  <c r="B69" s="1"/>
  <c r="C69" s="1"/>
  <c r="B88" l="1"/>
  <c r="C88" s="1"/>
  <c r="B89" l="1"/>
  <c r="C89" s="1"/>
  <c r="B90" l="1"/>
  <c r="C90" s="1"/>
  <c r="B91" l="1"/>
  <c r="C91" s="1"/>
  <c r="B92" l="1"/>
  <c r="C92" s="1"/>
  <c r="B93" l="1"/>
  <c r="C93" s="1"/>
  <c r="B94" l="1"/>
  <c r="C94" s="1"/>
  <c r="B95" l="1"/>
  <c r="C95" s="1"/>
  <c r="B96" l="1"/>
  <c r="C96" s="1"/>
  <c r="B97" l="1"/>
  <c r="C97" s="1"/>
  <c r="B98" l="1"/>
  <c r="C98" s="1"/>
  <c r="B99" l="1"/>
  <c r="C99" s="1"/>
  <c r="B100" l="1"/>
  <c r="C100" s="1"/>
  <c r="B101" l="1"/>
  <c r="C101" s="1"/>
  <c r="B102" l="1"/>
  <c r="C102" s="1"/>
  <c r="B103" l="1"/>
  <c r="C103" s="1"/>
  <c r="B104" l="1"/>
  <c r="C104" s="1"/>
  <c r="B105" l="1"/>
  <c r="C105" s="1"/>
  <c r="B106" l="1"/>
  <c r="C106" s="1"/>
  <c r="B107" l="1"/>
  <c r="C107" s="1"/>
  <c r="B108" l="1"/>
  <c r="C108" s="1"/>
  <c r="B109" l="1"/>
  <c r="C109" s="1"/>
  <c r="B110" l="1"/>
  <c r="C110" s="1"/>
  <c r="B111" l="1"/>
  <c r="C111" s="1"/>
  <c r="B112" l="1"/>
  <c r="C112" s="1"/>
  <c r="B113" l="1"/>
  <c r="C113" s="1"/>
  <c r="B114" l="1"/>
  <c r="C114" s="1"/>
  <c r="B115" l="1"/>
  <c r="C115" s="1"/>
  <c r="B116" l="1"/>
  <c r="C116" s="1"/>
  <c r="B117" l="1"/>
  <c r="C117" s="1"/>
</calcChain>
</file>

<file path=xl/sharedStrings.xml><?xml version="1.0" encoding="utf-8"?>
<sst xmlns="http://schemas.openxmlformats.org/spreadsheetml/2006/main" count="1004" uniqueCount="440">
  <si>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</si>
  <si>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</si>
  <si>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</si>
  <si>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</si>
  <si>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</si>
  <si>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</si>
  <si>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</si>
  <si>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</si>
  <si>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</si>
  <si>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</si>
  <si>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</si>
  <si>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</si>
  <si>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</si>
  <si>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</si>
  <si>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</si>
  <si>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</si>
  <si>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</si>
  <si>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</si>
  <si>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</si>
  <si>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</si>
  <si>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</si>
  <si>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</si>
  <si>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</si>
  <si>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</si>
  <si>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</si>
  <si>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</si>
  <si>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</si>
  <si>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</si>
  <si>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</si>
  <si>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</si>
  <si>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</si>
  <si>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</si>
  <si>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</si>
  <si>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</si>
  <si>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</si>
  <si>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</si>
  <si>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</si>
  <si>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</si>
  <si>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</si>
  <si>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</si>
  <si>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</si>
  <si>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</si>
  <si>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</si>
  <si>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</si>
  <si>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</si>
  <si>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</si>
  <si>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</si>
  <si>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</si>
  <si>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</si>
  <si>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</si>
  <si>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</si>
  <si>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</si>
  <si>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</si>
  <si>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</si>
  <si>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</si>
  <si>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</si>
  <si>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</si>
  <si>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</si>
  <si>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</si>
  <si>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</si>
  <si>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</si>
  <si>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</si>
  <si>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</si>
  <si>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</si>
  <si>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</si>
  <si>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</si>
  <si>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</si>
  <si>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</si>
  <si>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</si>
  <si>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</si>
  <si>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</si>
  <si>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</si>
  <si>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</si>
  <si>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</si>
  <si>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</si>
  <si>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</si>
  <si>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</si>
  <si>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</si>
  <si>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</si>
  <si>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</si>
  <si>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</si>
  <si>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</si>
  <si>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</si>
  <si>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</si>
  <si>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</si>
  <si>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</si>
  <si>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</si>
  <si>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</si>
  <si>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</si>
  <si>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</si>
  <si>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</si>
  <si>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</si>
  <si>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</si>
  <si>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</si>
  <si>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</si>
  <si>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</si>
  <si>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</si>
  <si>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</si>
  <si>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</si>
  <si>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</si>
  <si>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</si>
  <si>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</si>
  <si>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</si>
  <si>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</si>
  <si>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</si>
  <si>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</si>
  <si>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</si>
  <si>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</si>
  <si>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</si>
  <si>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</si>
  <si>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</si>
  <si>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</si>
  <si>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</si>
  <si>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</si>
  <si>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</si>
  <si>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</si>
  <si>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</si>
  <si>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</si>
  <si>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</si>
  <si>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</si>
  <si>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</si>
  <si>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</si>
  <si>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</si>
  <si>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</si>
  <si>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</si>
  <si>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</si>
  <si>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</si>
  <si>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</si>
  <si>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</si>
  <si>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</si>
  <si>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</si>
  <si>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</si>
  <si>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</si>
  <si>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</si>
  <si>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</si>
  <si>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</si>
  <si>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</si>
  <si>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</si>
  <si>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</si>
  <si>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</si>
  <si>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</si>
  <si>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</si>
  <si>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</si>
  <si>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</si>
  <si>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</si>
  <si>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</si>
  <si>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</si>
  <si>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</si>
  <si>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</si>
  <si>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</si>
  <si>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</si>
  <si>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</si>
  <si>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</si>
  <si>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</si>
  <si>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</si>
  <si>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</si>
  <si>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</si>
  <si>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</si>
  <si>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</si>
  <si>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</si>
  <si>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</si>
  <si>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</si>
  <si>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</si>
  <si>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</si>
  <si>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</si>
  <si>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</si>
  <si>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</si>
  <si>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</si>
  <si>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</si>
  <si>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</si>
  <si>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</si>
  <si>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</si>
  <si>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</si>
  <si>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</si>
  <si>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</si>
  <si>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</si>
  <si>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</si>
  <si>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</si>
  <si>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</si>
  <si>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</si>
  <si>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</si>
  <si>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</si>
  <si>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</si>
  <si>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</si>
  <si>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</si>
  <si>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</si>
  <si>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</si>
  <si>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</si>
  <si>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</si>
  <si>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</si>
  <si>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</si>
  <si>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</si>
  <si>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</si>
  <si>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</si>
  <si>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</si>
  <si>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</si>
  <si>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</si>
  <si>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</si>
  <si>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</si>
  <si>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</si>
  <si>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</si>
  <si>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</si>
  <si>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</si>
  <si>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</si>
  <si>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</si>
  <si>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</si>
  <si>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</si>
  <si>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</si>
  <si>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</si>
  <si>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</si>
  <si>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</si>
  <si>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</si>
  <si>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</si>
  <si>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</si>
  <si>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</si>
  <si>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</si>
  <si>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</si>
  <si>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</si>
  <si>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</si>
  <si>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</si>
  <si>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</si>
  <si>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</si>
  <si>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</si>
  <si>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</si>
  <si>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</si>
  <si>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</si>
  <si>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</si>
  <si>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</si>
  <si>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</si>
  <si>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</si>
  <si>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</si>
  <si>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</si>
  <si>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</si>
  <si>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</si>
  <si>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</si>
  <si>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</si>
  <si>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</si>
  <si>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</si>
  <si>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</si>
  <si>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</si>
  <si>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</si>
  <si>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</si>
  <si>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</si>
  <si>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</si>
  <si>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</si>
  <si>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</si>
  <si>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</si>
  <si>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</si>
  <si>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</si>
  <si>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</si>
  <si>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</si>
  <si>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</si>
  <si>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</si>
  <si>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</si>
  <si>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</si>
  <si>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</si>
  <si>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</si>
  <si>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</si>
  <si>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</si>
  <si>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</si>
  <si>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</si>
  <si>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</si>
  <si>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</si>
  <si>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</si>
  <si>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</si>
  <si>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</si>
  <si>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</si>
  <si>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</si>
  <si>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</si>
  <si>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</si>
  <si>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</si>
  <si>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</si>
  <si>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</si>
  <si>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</si>
  <si>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</si>
  <si>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</si>
  <si>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</si>
  <si>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</si>
  <si>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</si>
  <si>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</si>
  <si>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</si>
  <si>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</si>
  <si>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</si>
  <si>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</si>
  <si>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</si>
  <si>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</si>
  <si>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</si>
  <si>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</si>
  <si>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</si>
  <si>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</si>
  <si>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</si>
  <si>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</si>
  <si>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</si>
  <si>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</si>
  <si>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</si>
  <si>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</si>
  <si>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</si>
  <si>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</si>
  <si>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</si>
  <si>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</si>
  <si>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</si>
  <si>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</si>
  <si>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</si>
  <si>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</si>
  <si>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</si>
  <si>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</si>
  <si>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</si>
  <si>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</si>
  <si>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</si>
  <si>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</si>
  <si>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</si>
  <si>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</si>
  <si>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</si>
  <si>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</si>
  <si>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</si>
  <si>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</si>
  <si>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</si>
  <si>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</si>
  <si>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</si>
  <si>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</si>
  <si>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</si>
  <si>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</si>
  <si>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</si>
  <si>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</si>
  <si>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</si>
  <si>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</si>
  <si>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</si>
  <si>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</si>
  <si>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</si>
  <si>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</si>
  <si>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</si>
  <si>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</si>
  <si>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</si>
  <si>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</si>
  <si>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</si>
  <si>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</si>
  <si>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</si>
  <si>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</si>
  <si>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</si>
  <si>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</si>
  <si>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</si>
  <si>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</si>
  <si>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</si>
  <si>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</si>
  <si>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</si>
  <si>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</si>
  <si>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</si>
  <si>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</si>
  <si>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</si>
  <si>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</si>
  <si>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</si>
  <si>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</si>
  <si>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</si>
  <si>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</si>
  <si>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</si>
  <si>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</si>
  <si>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</si>
  <si>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</si>
  <si>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</si>
  <si>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</si>
  <si>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</si>
  <si>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</si>
  <si>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</si>
  <si>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</si>
  <si>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</si>
  <si>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</si>
  <si>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</si>
  <si>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</si>
  <si>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</si>
  <si>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</si>
  <si>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</si>
  <si>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</si>
  <si>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</si>
  <si>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</si>
  <si>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</si>
  <si>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</si>
  <si>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</si>
  <si>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</si>
  <si>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</si>
  <si>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</si>
  <si>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</si>
  <si>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</si>
  <si>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</si>
  <si>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</si>
  <si>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</si>
  <si>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</si>
  <si>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</si>
  <si>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</si>
  <si>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</si>
  <si>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</si>
  <si>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</si>
  <si>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</si>
  <si>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</si>
  <si>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</si>
  <si>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</si>
  <si>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</si>
  <si>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</si>
  <si>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</si>
  <si>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</si>
  <si>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</si>
  <si>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</si>
  <si>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</si>
  <si>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</si>
  <si>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</si>
  <si>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</si>
  <si>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</si>
  <si>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</si>
  <si>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</si>
  <si>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</si>
  <si>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</si>
  <si>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</si>
  <si>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</si>
  <si>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RB9999 波幅率交易系统资金管理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</si>
  <si>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</si>
  <si>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</si>
  <si>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</si>
  <si>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</si>
  <si>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</si>
  <si>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</si>
  <si>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</si>
  <si>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</si>
  <si>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</si>
  <si>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</si>
  <si>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</si>
  <si>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</si>
  <si>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交易次数 / 卖平交易时间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</si>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</sst>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#,##0.00_);[Red]\(#,##0.00\)"/>
    <numFmt numFmtId="178" formatCode="mm/dd/yy;@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178" fontId="26" fillId="0" borderId="15" xfId="0" applyNumberFormat="1" applyFont="1" applyFill="1" applyBorder="1" applyAlignment="1">
      <alignment horizontal="center" vertical="center"/>
    </xf>
    <xf numFmtId="178" fontId="24" fillId="0" borderId="15" xfId="0" applyNumberFormat="1" applyFont="1" applyFill="1" applyBorder="1" applyAlignment="1">
      <alignment horizontal="center"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194426368"/>
        <c:axId val="194427904"/>
      </c:barChart>
      <c:catAx>
        <c:axId val="194426368"/>
        <c:scaling>
          <c:orientation val="minMax"/>
        </c:scaling>
        <c:axPos val="b"/>
        <c:tickLblPos val="nextTo"/>
        <c:crossAx val="194427904"/>
        <c:crosses val="autoZero"/>
        <c:auto val="1"/>
        <c:lblAlgn val="ctr"/>
        <c:lblOffset val="100"/>
      </c:catAx>
      <c:valAx>
        <c:axId val="194427904"/>
        <c:scaling>
          <c:orientation val="minMax"/>
        </c:scaling>
        <c:axPos val="l"/>
        <c:majorGridlines/>
        <c:numFmt formatCode="General" sourceLinked="1"/>
        <c:tickLblPos val="nextTo"/>
        <c:crossAx val="19442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</c:ser>
        <c:marker val="1"/>
        <c:axId val="202362240"/>
        <c:axId val="195167360"/>
      </c:lineChart>
      <c:catAx>
        <c:axId val="202362240"/>
        <c:scaling>
          <c:orientation val="minMax"/>
        </c:scaling>
        <c:axPos val="b"/>
        <c:tickLblPos val="nextTo"/>
        <c:crossAx val="195167360"/>
        <c:crosses val="autoZero"/>
        <c:auto val="1"/>
        <c:lblAlgn val="ctr"/>
        <c:lblOffset val="100"/>
      </c:catAx>
      <c:valAx>
        <c:axId val="195167360"/>
        <c:scaling>
          <c:orientation val="minMax"/>
        </c:scaling>
        <c:axPos val="l"/>
        <c:majorGridlines/>
        <c:numFmt formatCode="#,##0.00;[Red]\-#,##0.00" sourceLinked="1"/>
        <c:tickLblPos val="nextTo"/>
        <c:crossAx val="2023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</c:ser>
        <c:marker val="1"/>
        <c:axId val="195191552"/>
        <c:axId val="195193088"/>
      </c:lineChart>
      <c:catAx>
        <c:axId val="195191552"/>
        <c:scaling>
          <c:orientation val="minMax"/>
        </c:scaling>
        <c:axPos val="b"/>
        <c:tickLblPos val="nextTo"/>
        <c:crossAx val="195193088"/>
        <c:crosses val="autoZero"/>
        <c:auto val="1"/>
        <c:lblAlgn val="ctr"/>
        <c:lblOffset val="100"/>
      </c:catAx>
      <c:valAx>
        <c:axId val="195193088"/>
        <c:scaling>
          <c:orientation val="minMax"/>
        </c:scaling>
        <c:axPos val="l"/>
        <c:majorGridlines/>
        <c:numFmt formatCode="#,##0.00;[Red]\-#,##0.00" sourceLinked="1"/>
        <c:tickLblPos val="nextTo"/>
        <c:crossAx val="19519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</c:ser>
        <c:marker val="1"/>
        <c:axId val="195204608"/>
        <c:axId val="195206144"/>
      </c:lineChart>
      <c:catAx>
        <c:axId val="195204608"/>
        <c:scaling>
          <c:orientation val="minMax"/>
        </c:scaling>
        <c:axPos val="b"/>
        <c:tickLblPos val="nextTo"/>
        <c:crossAx val="195206144"/>
        <c:crosses val="autoZero"/>
        <c:auto val="1"/>
        <c:lblAlgn val="ctr"/>
        <c:lblOffset val="100"/>
      </c:catAx>
      <c:valAx>
        <c:axId val="195206144"/>
        <c:scaling>
          <c:orientation val="minMax"/>
        </c:scaling>
        <c:axPos val="l"/>
        <c:majorGridlines/>
        <c:numFmt formatCode="#,##0.00;[Red]\-#,##0.00" sourceLinked="1"/>
        <c:tickLblPos val="nextTo"/>
        <c:crossAx val="19520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资金管理!$A$120:$A$127</c:f>
              <c:numCache>
                <c:formatCode>mm/dd/yy;@</c:formatCode>
                <c:ptCount val="8"/>
                <c:pt idx="0">
                  <c:v>43460</c:v>
                </c:pt>
                <c:pt idx="1">
                  <c:v>43479</c:v>
                </c:pt>
                <c:pt idx="2">
                  <c:v>43483</c:v>
                </c:pt>
                <c:pt idx="3">
                  <c:v>43518</c:v>
                </c:pt>
                <c:pt idx="4">
                  <c:v>43525</c:v>
                </c:pt>
                <c:pt idx="5">
                  <c:v>43539</c:v>
                </c:pt>
                <c:pt idx="6">
                  <c:v>43549</c:v>
                </c:pt>
                <c:pt idx="7">
                  <c:v>43566</c:v>
                </c:pt>
              </c:numCache>
            </c:numRef>
          </c:cat>
          <c:val>
            <c:numRef>
              <c:f>资金管理!$B$120:$B$127</c:f>
              <c:numCache>
                <c:formatCode>#,##0.00;[Red]\-#,##0.00</c:formatCode>
                <c:ptCount val="8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  <c:pt idx="4">
                  <c:v>37287.611094542197</c:v>
                </c:pt>
                <c:pt idx="5">
                  <c:v>36047.611094542197</c:v>
                </c:pt>
                <c:pt idx="6">
                  <c:v>34747.611094542197</c:v>
                </c:pt>
                <c:pt idx="7">
                  <c:v>35887.611094542197</c:v>
                </c:pt>
              </c:numCache>
            </c:numRef>
          </c:val>
        </c:ser>
        <c:marker val="1"/>
        <c:axId val="178350336"/>
        <c:axId val="178712576"/>
      </c:lineChart>
      <c:dateAx>
        <c:axId val="178350336"/>
        <c:scaling>
          <c:orientation val="minMax"/>
        </c:scaling>
        <c:axPos val="b"/>
        <c:numFmt formatCode="mm/dd/yy;@" sourceLinked="1"/>
        <c:tickLblPos val="nextTo"/>
        <c:crossAx val="178712576"/>
        <c:crosses val="autoZero"/>
        <c:auto val="1"/>
        <c:lblOffset val="100"/>
      </c:dateAx>
      <c:valAx>
        <c:axId val="178712576"/>
        <c:scaling>
          <c:orientation val="minMax"/>
        </c:scaling>
        <c:axPos val="l"/>
        <c:majorGridlines/>
        <c:numFmt formatCode="#,##0.00;[Red]\-#,##0.00" sourceLinked="1"/>
        <c:tickLblPos val="nextTo"/>
        <c:crossAx val="17835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117</xdr:row>
      <xdr:rowOff>276225</xdr:rowOff>
    </xdr:from>
    <xdr:to>
      <xdr:col>9</xdr:col>
      <xdr:colOff>533400</xdr:colOff>
      <xdr:row>131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opLeftCell="A61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7"/>
  <sheetViews>
    <sheetView tabSelected="1" workbookViewId="0">
      <pane ySplit="8" topLeftCell="A117" activePane="bottomLeft" state="frozen"/>
      <selection pane="bottomLeft" activeCell="C129" sqref="C129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8" t="s">
        <v>412</v>
      </c>
      <c r="B1" s="49"/>
      <c r="C1" s="50"/>
    </row>
    <row r="2" spans="1:5" ht="16.5">
      <c r="A2" s="2" t="s">
        <v>405</v>
      </c>
      <c r="B2" s="22">
        <v>30000</v>
      </c>
      <c r="C2" s="3" t="s">
        <v>414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420</v>
      </c>
      <c r="B4" s="37">
        <v>958</v>
      </c>
      <c r="C4" s="36" t="s">
        <v>410</v>
      </c>
    </row>
    <row r="5" spans="1:5" ht="16.5">
      <c r="A5" s="34" t="s">
        <v>421</v>
      </c>
      <c r="B5" s="35">
        <v>1.1000000000000001</v>
      </c>
      <c r="C5" s="36" t="s">
        <v>411</v>
      </c>
    </row>
    <row r="6" spans="1:5" s="1" customFormat="1" ht="16.5">
      <c r="A6" s="7" t="s">
        <v>415</v>
      </c>
      <c r="B6" s="23">
        <v>849</v>
      </c>
      <c r="C6" s="8" t="s">
        <v>418</v>
      </c>
    </row>
    <row r="7" spans="1:5" s="1" customFormat="1" ht="16.5">
      <c r="A7" s="7" t="s">
        <v>417</v>
      </c>
      <c r="B7" s="23">
        <v>958</v>
      </c>
      <c r="C7" s="8" t="s">
        <v>419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423</v>
      </c>
    </row>
    <row r="9" spans="1:5" s="1" customFormat="1" ht="18.75" thickBot="1">
      <c r="A9" s="47" t="s">
        <v>422</v>
      </c>
      <c r="B9" s="45"/>
      <c r="C9" s="46"/>
    </row>
    <row r="10" spans="1:5" ht="17.25" thickBot="1">
      <c r="A10" s="6" t="s">
        <v>413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4" t="s">
        <v>427</v>
      </c>
      <c r="B22" s="45"/>
      <c r="C22" s="46"/>
    </row>
    <row r="23" spans="1:3" ht="17.25" thickBot="1">
      <c r="A23" s="18" t="s">
        <v>416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4" t="s">
        <v>426</v>
      </c>
      <c r="B70" s="45"/>
      <c r="C70" s="46"/>
    </row>
    <row r="71" spans="1:3" ht="17.25" thickBot="1">
      <c r="A71" s="18" t="s">
        <v>416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4" t="s">
        <v>424</v>
      </c>
      <c r="B118" s="45"/>
      <c r="C118" s="46"/>
    </row>
    <row r="119" spans="1:3" ht="16.5">
      <c r="A119" s="18" t="s">
        <v>425</v>
      </c>
      <c r="B119" s="29" t="s">
        <v>405</v>
      </c>
      <c r="C119" s="18" t="s">
        <v>407</v>
      </c>
    </row>
    <row r="120" spans="1:3" ht="17.25" thickBot="1">
      <c r="A120" s="42">
        <v>43460</v>
      </c>
      <c r="B120" s="32">
        <f>30000+(580*B8)</f>
        <v>31167.611094542201</v>
      </c>
      <c r="C120" s="17">
        <f t="shared" ref="C120:C125" si="22">ROUNDDOWN((B120*B$3/100)/(B$4*(1+B$5)),0)</f>
        <v>2</v>
      </c>
    </row>
    <row r="121" spans="1:3" ht="17.25" thickBot="1">
      <c r="A121" s="42">
        <v>43479</v>
      </c>
      <c r="B121" s="32">
        <f>B120+(660*C120)</f>
        <v>32487.611094542201</v>
      </c>
      <c r="C121" s="17">
        <f t="shared" si="22"/>
        <v>2</v>
      </c>
    </row>
    <row r="122" spans="1:3" ht="17.25" thickBot="1">
      <c r="A122" s="42">
        <v>43483</v>
      </c>
      <c r="B122" s="32">
        <f>B121+(990*C121)</f>
        <v>34467.611094542197</v>
      </c>
      <c r="C122" s="17">
        <f t="shared" si="22"/>
        <v>2</v>
      </c>
    </row>
    <row r="123" spans="1:3" ht="17.25" thickBot="1">
      <c r="A123" s="42">
        <v>43518</v>
      </c>
      <c r="B123" s="32">
        <f>B122+(720*C122)</f>
        <v>35907.611094542197</v>
      </c>
      <c r="C123" s="17">
        <f t="shared" si="22"/>
        <v>2</v>
      </c>
    </row>
    <row r="124" spans="1:3" ht="17.25" thickBot="1">
      <c r="A124" s="42">
        <v>43525</v>
      </c>
      <c r="B124" s="32">
        <f>B123+(690*C123)</f>
        <v>37287.611094542197</v>
      </c>
      <c r="C124" s="17">
        <f t="shared" si="22"/>
        <v>2</v>
      </c>
    </row>
    <row r="125" spans="1:3" ht="17.25" thickBot="1">
      <c r="A125" s="43">
        <v>43539</v>
      </c>
      <c r="B125" s="28">
        <f>B124-(620*C124)</f>
        <v>36047.611094542197</v>
      </c>
      <c r="C125" s="12">
        <f t="shared" si="22"/>
        <v>2</v>
      </c>
    </row>
    <row r="126" spans="1:3" ht="17.25" thickBot="1">
      <c r="A126" s="43">
        <v>43549</v>
      </c>
      <c r="B126" s="28">
        <f>B125-(650*C125)</f>
        <v>34747.611094542197</v>
      </c>
      <c r="C126" s="12">
        <f t="shared" ref="C126" si="23">ROUNDDOWN((B126*B$3/100)/(B$4*(1+B$5)),0)</f>
        <v>2</v>
      </c>
    </row>
    <row r="127" spans="1:3" ht="17.25" thickBot="1">
      <c r="A127" s="42">
        <v>43566</v>
      </c>
      <c r="B127" s="32">
        <f>B126+(570*C126)</f>
        <v>35887.611094542197</v>
      </c>
      <c r="C127" s="17">
        <f t="shared" ref="C127" si="24">ROUNDDOWN((B127*B$3/100)/(B$4*(1+B$5)),0)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431</v>
      </c>
      <c r="B1" s="39" t="s">
        <v>432</v>
      </c>
      <c r="C1" s="39" t="s">
        <v>433</v>
      </c>
      <c r="D1" s="39" t="s">
        <v>434</v>
      </c>
      <c r="E1" s="39" t="s">
        <v>435</v>
      </c>
      <c r="F1" s="40"/>
      <c r="G1" s="39" t="s">
        <v>436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437</v>
      </c>
      <c r="F2" s="40"/>
      <c r="G2" s="51" t="s">
        <v>439</v>
      </c>
    </row>
    <row r="3" spans="1:7" ht="16.5">
      <c r="A3" s="40"/>
      <c r="B3" s="40"/>
      <c r="C3" s="40"/>
      <c r="D3" s="40"/>
      <c r="E3" s="40"/>
      <c r="F3" s="40"/>
      <c r="G3" s="52"/>
    </row>
    <row r="4" spans="1:7" ht="16.5">
      <c r="A4" s="40"/>
      <c r="B4" s="40"/>
      <c r="C4" s="40"/>
      <c r="D4" s="40"/>
      <c r="E4" s="40"/>
      <c r="F4" s="40"/>
      <c r="G4" s="52"/>
    </row>
    <row r="5" spans="1:7" ht="16.5">
      <c r="A5" s="40"/>
      <c r="B5" s="40"/>
      <c r="C5" s="40"/>
      <c r="D5" s="40"/>
      <c r="E5" s="40"/>
      <c r="F5" s="40"/>
      <c r="G5" s="52"/>
    </row>
    <row r="6" spans="1:7" ht="49.5">
      <c r="A6" s="38" t="s">
        <v>431</v>
      </c>
      <c r="B6" s="38" t="s">
        <v>428</v>
      </c>
      <c r="C6" s="39" t="s">
        <v>438</v>
      </c>
      <c r="D6" s="39" t="s">
        <v>433</v>
      </c>
      <c r="E6" s="39" t="s">
        <v>434</v>
      </c>
      <c r="F6" s="41" t="s">
        <v>429</v>
      </c>
      <c r="G6" s="52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430</v>
      </c>
      <c r="G7" s="53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2019-04-11T09:44:03Z</dcterms:modified>
</cp:coreProperties>
</file>