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</sheets>
  <calcPr calcId="125725"/>
</workbook>
</file>

<file path=xl/calcChain.xml><?xml version="1.0" encoding="utf-8"?>
<calcChain xmlns="http://schemas.openxmlformats.org/spreadsheetml/2006/main">
  <c r="B75" i="4"/>
  <c r="C75" s="1"/>
  <c r="C74"/>
  <c r="B74"/>
  <c r="B73" l="1"/>
  <c r="C73" s="1"/>
  <c r="B8"/>
  <c r="B72"/>
  <c r="B11" l="1"/>
  <c r="C11" s="1"/>
  <c r="C72"/>
  <c r="F3" i="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1"/>
  <c r="F5" s="1"/>
  <c r="F4" l="1"/>
  <c r="F6"/>
  <c r="F7"/>
  <c r="B24" i="4"/>
  <c r="B48"/>
  <c r="C48" s="1"/>
  <c r="B12"/>
  <c r="C12" s="1"/>
  <c r="B13" s="1"/>
  <c r="C24" l="1"/>
  <c r="B25" s="1"/>
  <c r="B49"/>
  <c r="C49" s="1"/>
  <c r="C13"/>
  <c r="B14" s="1"/>
  <c r="C25" l="1"/>
  <c r="B26" s="1"/>
  <c r="C26" s="1"/>
  <c r="B27" s="1"/>
  <c r="C27" s="1"/>
  <c r="B28" s="1"/>
  <c r="C28" s="1"/>
  <c r="B29" s="1"/>
  <c r="B50"/>
  <c r="C50" s="1"/>
  <c r="C14"/>
  <c r="B15" s="1"/>
  <c r="C29" l="1"/>
  <c r="B30" s="1"/>
  <c r="C30" s="1"/>
  <c r="B51"/>
  <c r="C51" s="1"/>
  <c r="C15"/>
  <c r="B16" s="1"/>
  <c r="B31" l="1"/>
  <c r="B52"/>
  <c r="C52" s="1"/>
  <c r="C16"/>
  <c r="B17" s="1"/>
  <c r="C31" l="1"/>
  <c r="B32" s="1"/>
  <c r="C32" s="1"/>
  <c r="B33" s="1"/>
  <c r="C33" s="1"/>
  <c r="C17"/>
  <c r="B18" s="1"/>
  <c r="B53"/>
  <c r="C53" l="1"/>
  <c r="B54" s="1"/>
  <c r="C18"/>
  <c r="B19" s="1"/>
  <c r="C19" s="1"/>
  <c r="B20" s="1"/>
  <c r="C20" s="1"/>
  <c r="B21" s="1"/>
  <c r="C21" s="1"/>
  <c r="B34"/>
  <c r="C54" l="1"/>
  <c r="B55" s="1"/>
  <c r="C55" s="1"/>
  <c r="B56" s="1"/>
  <c r="C34"/>
  <c r="B35" s="1"/>
  <c r="C35" s="1"/>
  <c r="B36" s="1"/>
  <c r="C36" s="1"/>
  <c r="B37" s="1"/>
  <c r="C37" s="1"/>
  <c r="B38" s="1"/>
  <c r="C38" s="1"/>
  <c r="B39" s="1"/>
  <c r="C39" l="1"/>
  <c r="B40" s="1"/>
  <c r="C56"/>
  <c r="B57" s="1"/>
  <c r="C40" l="1"/>
  <c r="B41" s="1"/>
  <c r="C57"/>
  <c r="C41" l="1"/>
  <c r="B42" s="1"/>
  <c r="C42" s="1"/>
  <c r="B43" s="1"/>
  <c r="B58"/>
  <c r="C58" s="1"/>
  <c r="C43" l="1"/>
  <c r="B44" s="1"/>
  <c r="C44" s="1"/>
  <c r="B45" s="1"/>
  <c r="C45" s="1"/>
  <c r="B59"/>
  <c r="C59" s="1"/>
  <c r="B60" l="1"/>
  <c r="C60" s="1"/>
  <c r="B61" l="1"/>
  <c r="C61" s="1"/>
  <c r="B62" l="1"/>
  <c r="C62" s="1"/>
  <c r="B63" l="1"/>
  <c r="C63" l="1"/>
  <c r="B64" s="1"/>
  <c r="C64" l="1"/>
  <c r="B65" s="1"/>
  <c r="C65" s="1"/>
  <c r="B66" s="1"/>
  <c r="C66" l="1"/>
  <c r="B67" s="1"/>
  <c r="C67" l="1"/>
  <c r="B68" l="1"/>
  <c r="C68" s="1"/>
  <c r="B69" l="1"/>
  <c r="C69" s="1"/>
</calcChain>
</file>

<file path=xl/sharedStrings.xml><?xml version="1.0" encoding="utf-8"?>
<sst xmlns="http://schemas.openxmlformats.org/spreadsheetml/2006/main" count="485" uniqueCount="205">
  <si>
    <t xml:space="preserve"> 2009-08-14 </t>
  </si>
  <si>
    <t xml:space="preserve"> 2009-08-26 </t>
  </si>
  <si>
    <t xml:space="preserve"> 2009-08-31 </t>
  </si>
  <si>
    <t xml:space="preserve"> 2009-10-15 </t>
  </si>
  <si>
    <t xml:space="preserve"> 2009-11-09 </t>
  </si>
  <si>
    <t xml:space="preserve"> 2009-11-19 </t>
  </si>
  <si>
    <t xml:space="preserve"> 2009-11-27 </t>
  </si>
  <si>
    <t xml:space="preserve"> 2009-12-28 </t>
  </si>
  <si>
    <t xml:space="preserve"> 2010-03-16 </t>
  </si>
  <si>
    <t xml:space="preserve"> 2010-05-24 </t>
  </si>
  <si>
    <t xml:space="preserve"> 2010-07-30 </t>
  </si>
  <si>
    <t xml:space="preserve"> 2010-09-06 </t>
  </si>
  <si>
    <t xml:space="preserve"> 2010-11-01 </t>
  </si>
  <si>
    <t xml:space="preserve"> 2011-04-06 </t>
  </si>
  <si>
    <t xml:space="preserve"> 2011-12-05 </t>
  </si>
  <si>
    <t xml:space="preserve"> 2011-12-15 </t>
  </si>
  <si>
    <t xml:space="preserve"> 2012-04-12 </t>
  </si>
  <si>
    <t xml:space="preserve"> 2013-05-13 </t>
  </si>
  <si>
    <t xml:space="preserve"> 2013-05-15 </t>
  </si>
  <si>
    <t xml:space="preserve"> 2015-01-06 </t>
  </si>
  <si>
    <t xml:space="preserve"> 2016-03-07 </t>
  </si>
  <si>
    <t xml:space="preserve"> 2016-04-19 </t>
  </si>
  <si>
    <t xml:space="preserve"> 2016-04-20 </t>
  </si>
  <si>
    <t xml:space="preserve"> 2016-04-27 </t>
  </si>
  <si>
    <t xml:space="preserve"> 2016-06-27 </t>
  </si>
  <si>
    <t xml:space="preserve"> 2016-06-30 </t>
  </si>
  <si>
    <t xml:space="preserve"> 2016-07-12 </t>
  </si>
  <si>
    <t xml:space="preserve"> 2016-10-11 </t>
  </si>
  <si>
    <t xml:space="preserve"> 2016-10-25 </t>
  </si>
  <si>
    <t xml:space="preserve"> 2016-11-11 </t>
  </si>
  <si>
    <t xml:space="preserve"> 2016-11-22 </t>
  </si>
  <si>
    <t xml:space="preserve"> 2017-01-24 </t>
  </si>
  <si>
    <t xml:space="preserve"> 2017-05-08 </t>
  </si>
  <si>
    <t xml:space="preserve"> 2017-07-13 </t>
  </si>
  <si>
    <t xml:space="preserve"> 2017-08-03 </t>
  </si>
  <si>
    <t xml:space="preserve"> 2017-11-29 </t>
  </si>
  <si>
    <t xml:space="preserve"> 2018-02-26 </t>
  </si>
  <si>
    <t xml:space="preserve"> 2018-04-09 </t>
  </si>
  <si>
    <t xml:space="preserve"> 2018-05-02 </t>
  </si>
  <si>
    <t xml:space="preserve"> 2018-07-27 </t>
  </si>
  <si>
    <t xml:space="preserve"> 2018-08-17 </t>
  </si>
  <si>
    <t xml:space="preserve"> 2018-10-12 </t>
  </si>
  <si>
    <t xml:space="preserve"> 2018-11-01 </t>
  </si>
  <si>
    <t xml:space="preserve"> 2019-01-14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</si>
  <si>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</si>
  <si>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</si>
  <si>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</si>
  <si>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</si>
  <si>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</si>
  <si>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</si>
  <si>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</si>
  <si>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</si>
  <si>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</si>
  <si>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</si>
  <si>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</si>
  <si>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</si>
  <si>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</si>
  <si>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</si>
  <si>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</si>
  <si>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</si>
  <si>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</si>
  <si>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</si>
  <si>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</si>
  <si>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（账户余额×风险比率）/最大预估亏损金额*系数=参与交易的合约数量</t>
    <phoneticPr fontId="18" type="noConversion"/>
  </si>
  <si>
    <t>交易次数 / 卖平交易时间</t>
    <phoneticPr fontId="18" type="noConversion"/>
  </si>
  <si>
    <t xml:space="preserve">STRB BUY : </t>
  </si>
  <si>
    <t xml:space="preserve"> 2009-07-07 </t>
  </si>
  <si>
    <t xml:space="preserve">STRB SELL: </t>
  </si>
  <si>
    <t xml:space="preserve"> 2009-07-08 </t>
  </si>
  <si>
    <t xml:space="preserve"> 2009-08-13 </t>
  </si>
  <si>
    <t xml:space="preserve"> 2009-09-15 </t>
  </si>
  <si>
    <t xml:space="preserve"> 2009-09-23 </t>
  </si>
  <si>
    <t xml:space="preserve"> 2009-10-26 </t>
  </si>
  <si>
    <t xml:space="preserve"> 2009-10-30 </t>
  </si>
  <si>
    <t xml:space="preserve"> 2009-12-10 </t>
  </si>
  <si>
    <t xml:space="preserve"> 2009-12-31 </t>
  </si>
  <si>
    <t xml:space="preserve"> 2010-01-15 </t>
  </si>
  <si>
    <t xml:space="preserve"> 2010-03-01 </t>
  </si>
  <si>
    <t xml:space="preserve"> 2010-03-22 </t>
  </si>
  <si>
    <t xml:space="preserve"> 2010-04-28 </t>
  </si>
  <si>
    <t xml:space="preserve"> 2010-05-31 </t>
  </si>
  <si>
    <t xml:space="preserve"> 2010-07-12 </t>
  </si>
  <si>
    <t xml:space="preserve"> 2010-08-05 </t>
  </si>
  <si>
    <t xml:space="preserve"> 2010-08-24 </t>
  </si>
  <si>
    <t xml:space="preserve"> 2010-09-09 </t>
  </si>
  <si>
    <t xml:space="preserve"> 2010-10-08 </t>
  </si>
  <si>
    <t xml:space="preserve"> 2010-11-18 </t>
  </si>
  <si>
    <t xml:space="preserve"> 2010-12-17 </t>
  </si>
  <si>
    <t xml:space="preserve"> 2010-12-20 </t>
  </si>
  <si>
    <t xml:space="preserve"> 2011-01-24 </t>
  </si>
  <si>
    <t xml:space="preserve"> 2011-02-01 </t>
  </si>
  <si>
    <t xml:space="preserve"> 2011-02-18 </t>
  </si>
  <si>
    <t xml:space="preserve"> 2011-06-17 </t>
  </si>
  <si>
    <t xml:space="preserve"> 2011-06-29 </t>
  </si>
  <si>
    <t xml:space="preserve"> 2011-07-20 </t>
  </si>
  <si>
    <t xml:space="preserve"> 2011-07-22 </t>
  </si>
  <si>
    <t xml:space="preserve"> 2011-07-25 </t>
  </si>
  <si>
    <t xml:space="preserve"> 2011-08-12 </t>
  </si>
  <si>
    <t xml:space="preserve"> 2011-09-14 </t>
  </si>
  <si>
    <t xml:space="preserve"> 2011-11-11 </t>
  </si>
  <si>
    <t xml:space="preserve"> 2011-11-23 </t>
  </si>
  <si>
    <t xml:space="preserve"> 2012-01-06 </t>
  </si>
  <si>
    <t xml:space="preserve"> 2012-06-11 </t>
  </si>
  <si>
    <t xml:space="preserve"> 2012-06-26 </t>
  </si>
  <si>
    <t xml:space="preserve"> 2012-09-18 </t>
  </si>
  <si>
    <t xml:space="preserve"> 2012-09-20 </t>
  </si>
  <si>
    <t xml:space="preserve"> 2012-09-27 </t>
  </si>
  <si>
    <t xml:space="preserve"> 2012-11-29 </t>
  </si>
  <si>
    <t xml:space="preserve"> 2012-12-12 </t>
  </si>
  <si>
    <t xml:space="preserve"> 2012-12-28 </t>
  </si>
  <si>
    <t xml:space="preserve"> 2012-12-31 </t>
  </si>
  <si>
    <t xml:space="preserve"> 2013-02-04 </t>
  </si>
  <si>
    <t xml:space="preserve"> 2013-02-08 </t>
  </si>
  <si>
    <t xml:space="preserve"> 2013-02-18 </t>
  </si>
  <si>
    <t xml:space="preserve"> 2013-07-09 </t>
  </si>
  <si>
    <t xml:space="preserve"> 2013-08-12 </t>
  </si>
  <si>
    <t xml:space="preserve"> 2013-08-13 </t>
  </si>
  <si>
    <t xml:space="preserve"> 2013-08-29 </t>
  </si>
  <si>
    <t xml:space="preserve"> 2013-11-07 </t>
  </si>
  <si>
    <t xml:space="preserve"> 2013-11-15 </t>
  </si>
  <si>
    <t xml:space="preserve"> 2013-12-09 </t>
  </si>
  <si>
    <t xml:space="preserve"> 2013-12-16 </t>
  </si>
  <si>
    <t xml:space="preserve"> 2014-01-30 </t>
  </si>
  <si>
    <t xml:space="preserve"> 2014-02-07 </t>
  </si>
  <si>
    <t xml:space="preserve"> 2014-03-28 </t>
  </si>
  <si>
    <t xml:space="preserve"> 2014-04-18 </t>
  </si>
  <si>
    <t xml:space="preserve"> 2014-12-10 </t>
  </si>
  <si>
    <t xml:space="preserve"> 2014-12-23 </t>
  </si>
  <si>
    <t xml:space="preserve"> 2015-01-09 </t>
  </si>
  <si>
    <t xml:space="preserve"> 2015-03-03 </t>
  </si>
  <si>
    <t xml:space="preserve"> 2015-03-06 </t>
  </si>
  <si>
    <t xml:space="preserve"> 2015-05-11 </t>
  </si>
  <si>
    <t xml:space="preserve"> 2015-05-13 </t>
  </si>
  <si>
    <t xml:space="preserve"> 2015-05-28 </t>
  </si>
  <si>
    <t xml:space="preserve"> 2015-06-08 </t>
  </si>
  <si>
    <t xml:space="preserve"> 2015-06-24 </t>
  </si>
  <si>
    <t xml:space="preserve"> 2015-06-25 </t>
  </si>
  <si>
    <t xml:space="preserve"> 2015-08-05 </t>
  </si>
  <si>
    <t xml:space="preserve"> 2015-08-07 </t>
  </si>
  <si>
    <t xml:space="preserve"> 2015-08-13 </t>
  </si>
  <si>
    <t xml:space="preserve"> 2015-08-19 </t>
  </si>
  <si>
    <t xml:space="preserve"> 2015-09-11 </t>
  </si>
  <si>
    <t xml:space="preserve"> 2015-09-14 </t>
  </si>
  <si>
    <t xml:space="preserve"> 2015-12-07 </t>
  </si>
  <si>
    <t xml:space="preserve"> 2016-01-27 </t>
  </si>
  <si>
    <t xml:space="preserve"> 2016-02-01 </t>
  </si>
  <si>
    <t xml:space="preserve"> 2016-03-10 </t>
  </si>
  <si>
    <t xml:space="preserve"> 2016-03-11 </t>
  </si>
  <si>
    <t xml:space="preserve"> 2016-04-11 </t>
  </si>
  <si>
    <t xml:space="preserve"> 2016-05-11 </t>
  </si>
  <si>
    <t xml:space="preserve"> 2016-05-12 </t>
  </si>
  <si>
    <t xml:space="preserve"> 2016-06-16 </t>
  </si>
  <si>
    <t xml:space="preserve"> 2016-07-15 </t>
  </si>
  <si>
    <t xml:space="preserve"> 2016-07-18 </t>
  </si>
  <si>
    <t xml:space="preserve"> 2016-08-05 </t>
  </si>
  <si>
    <t xml:space="preserve"> 2016-08-30 </t>
  </si>
  <si>
    <t xml:space="preserve"> 2016-10-28 </t>
  </si>
  <si>
    <t xml:space="preserve"> 2016-11-07 </t>
  </si>
  <si>
    <t xml:space="preserve"> 2016-11-08 </t>
  </si>
  <si>
    <t xml:space="preserve"> 2016-11-17 </t>
  </si>
  <si>
    <t xml:space="preserve"> 2016-11-21 </t>
  </si>
  <si>
    <t xml:space="preserve"> 2016-11-25 </t>
  </si>
  <si>
    <t xml:space="preserve"> 2016-12-07 </t>
  </si>
  <si>
    <t xml:space="preserve"> 2016-12-16 </t>
  </si>
  <si>
    <t xml:space="preserve"> 2017-02-03 </t>
  </si>
  <si>
    <t xml:space="preserve"> 2017-02-13 </t>
  </si>
  <si>
    <t xml:space="preserve"> 2017-03-09 </t>
  </si>
  <si>
    <t xml:space="preserve"> 2017-05-19 </t>
  </si>
  <si>
    <t xml:space="preserve"> 2017-05-22 </t>
  </si>
  <si>
    <t xml:space="preserve"> 2017-05-24 </t>
  </si>
  <si>
    <t xml:space="preserve"> 2017-06-27 </t>
  </si>
  <si>
    <t xml:space="preserve"> 2017-07-05 </t>
  </si>
  <si>
    <t xml:space="preserve"> 2017-07-07 </t>
  </si>
  <si>
    <t xml:space="preserve"> 2017-07-14 </t>
  </si>
  <si>
    <t xml:space="preserve"> 2017-08-04 </t>
  </si>
  <si>
    <t xml:space="preserve"> 2017-08-09 </t>
  </si>
  <si>
    <t xml:space="preserve"> 2017-08-17 </t>
  </si>
  <si>
    <t xml:space="preserve"> 2017-09-01 </t>
  </si>
  <si>
    <t xml:space="preserve"> 2017-09-12 </t>
  </si>
  <si>
    <t xml:space="preserve"> 2017-09-14 </t>
  </si>
  <si>
    <t xml:space="preserve"> 2017-10-20 </t>
  </si>
  <si>
    <t xml:space="preserve"> 2017-10-26 </t>
  </si>
  <si>
    <t xml:space="preserve"> 2017-11-09 </t>
  </si>
  <si>
    <t xml:space="preserve"> 2017-12-04 </t>
  </si>
  <si>
    <t xml:space="preserve"> 2017-12-06 </t>
  </si>
  <si>
    <t xml:space="preserve"> 2018-01-16 </t>
  </si>
  <si>
    <t xml:space="preserve"> 2018-05-24 </t>
  </si>
  <si>
    <t xml:space="preserve"> 2018-06-07 </t>
  </si>
  <si>
    <t xml:space="preserve"> 2018-06-12 </t>
  </si>
  <si>
    <t xml:space="preserve"> 2018-06-19 </t>
  </si>
  <si>
    <t xml:space="preserve"> 2018-07-09 </t>
  </si>
  <si>
    <t xml:space="preserve"> 2018-07-26 </t>
  </si>
  <si>
    <t xml:space="preserve"> 2018-12-19 </t>
  </si>
  <si>
    <t xml:space="preserve"> 2018-12-25 </t>
  </si>
  <si>
    <t>每笔平均盈利=总盈利29010÷交易次数13</t>
    <phoneticPr fontId="18" type="noConversion"/>
  </si>
  <si>
    <t>每笔平均亏损=总亏损9570÷交易次数9</t>
    <phoneticPr fontId="18" type="noConversion"/>
  </si>
  <si>
    <t>RB9999 短期指标交易系统资金管理</t>
    <phoneticPr fontId="18" type="noConversion"/>
  </si>
  <si>
    <t>RB9999 短期指标交易系统资金管理(连续最大预估亏损额)</t>
  </si>
  <si>
    <t>RB9999 短期指标交易系统资金管理
(亏损金额=最大预估亏损金额，系统策略=60%，每笔平均盈利=2231）</t>
  </si>
  <si>
    <t>RB9999 短期指标交易系统资金管理（实际交易）</t>
  </si>
  <si>
    <t>RB9999 短期指标交易系统资金管理
(亏损金额=1063，系统策略=60%，每笔平均盈利=2231）</t>
    <phoneticPr fontId="18" type="noConversion"/>
  </si>
  <si>
    <t>1 / 20181225</t>
    <phoneticPr fontId="18" type="noConversion"/>
  </si>
  <si>
    <t>2 / 20190211</t>
    <phoneticPr fontId="18" type="noConversion"/>
  </si>
  <si>
    <t>3 / 20190325</t>
    <phoneticPr fontId="18" type="noConversion"/>
  </si>
  <si>
    <t>3 / 20190508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</si>
</sst>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#,##0.00_);[Red]\(#,##0.00\)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188585472"/>
        <c:axId val="188587008"/>
      </c:barChart>
      <c:catAx>
        <c:axId val="188585472"/>
        <c:scaling>
          <c:orientation val="minMax"/>
        </c:scaling>
        <c:axPos val="b"/>
        <c:tickLblPos val="nextTo"/>
        <c:crossAx val="188587008"/>
        <c:crosses val="autoZero"/>
        <c:auto val="1"/>
        <c:lblAlgn val="ctr"/>
        <c:lblOffset val="100"/>
      </c:catAx>
      <c:valAx>
        <c:axId val="188587008"/>
        <c:scaling>
          <c:orientation val="minMax"/>
        </c:scaling>
        <c:axPos val="l"/>
        <c:majorGridlines/>
        <c:numFmt formatCode="General" sourceLinked="1"/>
        <c:tickLblPos val="nextTo"/>
        <c:crossAx val="188585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23930.3</c:v>
                </c:pt>
                <c:pt idx="2">
                  <c:v>21910.6</c:v>
                </c:pt>
                <c:pt idx="3">
                  <c:v>19890.899999999998</c:v>
                </c:pt>
                <c:pt idx="4">
                  <c:v>17871.199999999997</c:v>
                </c:pt>
                <c:pt idx="5">
                  <c:v>15851.499999999996</c:v>
                </c:pt>
                <c:pt idx="6">
                  <c:v>13831.799999999996</c:v>
                </c:pt>
                <c:pt idx="7">
                  <c:v>13831.799999999996</c:v>
                </c:pt>
                <c:pt idx="8">
                  <c:v>13831.799999999996</c:v>
                </c:pt>
                <c:pt idx="9">
                  <c:v>13831.799999999996</c:v>
                </c:pt>
                <c:pt idx="10">
                  <c:v>13831.799999999996</c:v>
                </c:pt>
              </c:numCache>
            </c:numRef>
          </c:val>
        </c:ser>
        <c:marker val="1"/>
        <c:axId val="189348480"/>
        <c:axId val="189383040"/>
      </c:lineChart>
      <c:catAx>
        <c:axId val="189348480"/>
        <c:scaling>
          <c:orientation val="minMax"/>
        </c:scaling>
        <c:axPos val="b"/>
        <c:tickLblPos val="nextTo"/>
        <c:crossAx val="189383040"/>
        <c:crosses val="autoZero"/>
        <c:auto val="1"/>
        <c:lblAlgn val="ctr"/>
        <c:lblOffset val="100"/>
      </c:catAx>
      <c:valAx>
        <c:axId val="189383040"/>
        <c:scaling>
          <c:orientation val="minMax"/>
        </c:scaling>
        <c:axPos val="l"/>
        <c:majorGridlines/>
        <c:numFmt formatCode="#,##0.00;[Red]\-#,##0.00" sourceLinked="1"/>
        <c:tickLblPos val="nextTo"/>
        <c:crossAx val="189348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资金管理!$B$24:$B$45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53166.908966678224</c:v>
                </c:pt>
                <c:pt idx="7">
                  <c:v>47107.808966678225</c:v>
                </c:pt>
                <c:pt idx="8">
                  <c:v>41048.708966678227</c:v>
                </c:pt>
                <c:pt idx="9">
                  <c:v>37009.308966678225</c:v>
                </c:pt>
                <c:pt idx="10">
                  <c:v>41471.308966678225</c:v>
                </c:pt>
                <c:pt idx="11">
                  <c:v>45933.308966678225</c:v>
                </c:pt>
                <c:pt idx="12">
                  <c:v>52626.308966678225</c:v>
                </c:pt>
                <c:pt idx="13">
                  <c:v>59319.308966678225</c:v>
                </c:pt>
                <c:pt idx="14">
                  <c:v>66012.308966678218</c:v>
                </c:pt>
                <c:pt idx="15">
                  <c:v>74936.308966678218</c:v>
                </c:pt>
                <c:pt idx="16">
                  <c:v>64837.808966678218</c:v>
                </c:pt>
                <c:pt idx="17">
                  <c:v>56759.008966678215</c:v>
                </c:pt>
                <c:pt idx="18">
                  <c:v>50699.908966678217</c:v>
                </c:pt>
                <c:pt idx="19">
                  <c:v>44640.808966678218</c:v>
                </c:pt>
                <c:pt idx="20">
                  <c:v>49102.808966678218</c:v>
                </c:pt>
                <c:pt idx="21">
                  <c:v>55795.808966678218</c:v>
                </c:pt>
              </c:numCache>
            </c:numRef>
          </c:val>
        </c:ser>
        <c:marker val="1"/>
        <c:axId val="189399040"/>
        <c:axId val="189400576"/>
      </c:lineChart>
      <c:catAx>
        <c:axId val="189399040"/>
        <c:scaling>
          <c:orientation val="minMax"/>
        </c:scaling>
        <c:axPos val="b"/>
        <c:tickLblPos val="nextTo"/>
        <c:crossAx val="189400576"/>
        <c:crosses val="autoZero"/>
        <c:auto val="1"/>
        <c:lblAlgn val="ctr"/>
        <c:lblOffset val="100"/>
      </c:catAx>
      <c:valAx>
        <c:axId val="189400576"/>
        <c:scaling>
          <c:orientation val="minMax"/>
        </c:scaling>
        <c:axPos val="l"/>
        <c:majorGridlines/>
        <c:numFmt formatCode="#,##0.00;[Red]\-#,##0.00" sourceLinked="1"/>
        <c:tickLblPos val="nextTo"/>
        <c:crossAx val="18939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资金管理!$B$48:$B$69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56993.708966678219</c:v>
                </c:pt>
                <c:pt idx="7">
                  <c:v>53804.708966678219</c:v>
                </c:pt>
                <c:pt idx="8">
                  <c:v>50615.708966678219</c:v>
                </c:pt>
                <c:pt idx="9">
                  <c:v>47426.708966678219</c:v>
                </c:pt>
                <c:pt idx="10">
                  <c:v>54119.708966678219</c:v>
                </c:pt>
                <c:pt idx="11">
                  <c:v>60812.708966678219</c:v>
                </c:pt>
                <c:pt idx="12">
                  <c:v>69736.708966678212</c:v>
                </c:pt>
                <c:pt idx="13">
                  <c:v>78660.708966678212</c:v>
                </c:pt>
                <c:pt idx="14">
                  <c:v>89815.708966678212</c:v>
                </c:pt>
                <c:pt idx="15">
                  <c:v>103201.70896667821</c:v>
                </c:pt>
                <c:pt idx="16">
                  <c:v>96823.708966678212</c:v>
                </c:pt>
                <c:pt idx="17">
                  <c:v>90445.708966678212</c:v>
                </c:pt>
                <c:pt idx="18">
                  <c:v>84067.708966678212</c:v>
                </c:pt>
                <c:pt idx="19">
                  <c:v>78752.708966678212</c:v>
                </c:pt>
                <c:pt idx="20">
                  <c:v>89907.708966678212</c:v>
                </c:pt>
                <c:pt idx="21">
                  <c:v>103293.70896667821</c:v>
                </c:pt>
              </c:numCache>
            </c:numRef>
          </c:val>
        </c:ser>
        <c:marker val="1"/>
        <c:axId val="189420288"/>
        <c:axId val="189421824"/>
      </c:lineChart>
      <c:catAx>
        <c:axId val="189420288"/>
        <c:scaling>
          <c:orientation val="minMax"/>
        </c:scaling>
        <c:axPos val="b"/>
        <c:tickLblPos val="nextTo"/>
        <c:crossAx val="189421824"/>
        <c:crosses val="autoZero"/>
        <c:auto val="1"/>
        <c:lblAlgn val="ctr"/>
        <c:lblOffset val="100"/>
      </c:catAx>
      <c:valAx>
        <c:axId val="189421824"/>
        <c:scaling>
          <c:orientation val="minMax"/>
        </c:scaling>
        <c:axPos val="l"/>
        <c:majorGridlines/>
        <c:numFmt formatCode="#,##0.00;[Red]\-#,##0.00" sourceLinked="1"/>
        <c:tickLblPos val="nextTo"/>
        <c:crossAx val="18942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资金管理!$A$72:$A$75</c:f>
              <c:strCache>
                <c:ptCount val="4"/>
                <c:pt idx="0">
                  <c:v>1 / 20181225</c:v>
                </c:pt>
                <c:pt idx="1">
                  <c:v>2 / 20190211</c:v>
                </c:pt>
                <c:pt idx="2">
                  <c:v>3 / 20190325</c:v>
                </c:pt>
                <c:pt idx="3">
                  <c:v>3 / 20190508</c:v>
                </c:pt>
              </c:strCache>
            </c:strRef>
          </c:cat>
          <c:val>
            <c:numRef>
              <c:f>资金管理!$B$72:$B$75</c:f>
              <c:numCache>
                <c:formatCode>0_ </c:formatCode>
                <c:ptCount val="4"/>
                <c:pt idx="0">
                  <c:v>29570</c:v>
                </c:pt>
                <c:pt idx="1">
                  <c:v>31780</c:v>
                </c:pt>
                <c:pt idx="2">
                  <c:v>30500</c:v>
                </c:pt>
                <c:pt idx="3">
                  <c:v>28360</c:v>
                </c:pt>
              </c:numCache>
            </c:numRef>
          </c:val>
        </c:ser>
        <c:marker val="1"/>
        <c:axId val="254154240"/>
        <c:axId val="254155776"/>
      </c:lineChart>
      <c:catAx>
        <c:axId val="254154240"/>
        <c:scaling>
          <c:orientation val="minMax"/>
        </c:scaling>
        <c:axPos val="b"/>
        <c:tickLblPos val="nextTo"/>
        <c:crossAx val="254155776"/>
        <c:crosses val="autoZero"/>
        <c:auto val="1"/>
        <c:lblAlgn val="ctr"/>
        <c:lblOffset val="100"/>
      </c:catAx>
      <c:valAx>
        <c:axId val="254155776"/>
        <c:scaling>
          <c:orientation val="minMax"/>
        </c:scaling>
        <c:axPos val="l"/>
        <c:majorGridlines/>
        <c:numFmt formatCode="0_ " sourceLinked="1"/>
        <c:tickLblPos val="nextTo"/>
        <c:crossAx val="2541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0</xdr:rowOff>
    </xdr:from>
    <xdr:to>
      <xdr:col>7</xdr:col>
      <xdr:colOff>342900</xdr:colOff>
      <xdr:row>20</xdr:row>
      <xdr:rowOff>200025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32</xdr:row>
      <xdr:rowOff>171450</xdr:rowOff>
    </xdr:from>
    <xdr:to>
      <xdr:col>8</xdr:col>
      <xdr:colOff>666750</xdr:colOff>
      <xdr:row>44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59</xdr:row>
      <xdr:rowOff>9525</xdr:rowOff>
    </xdr:from>
    <xdr:to>
      <xdr:col>8</xdr:col>
      <xdr:colOff>66675</xdr:colOff>
      <xdr:row>69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83389</xdr:colOff>
      <xdr:row>44</xdr:row>
      <xdr:rowOff>190500</xdr:rowOff>
    </xdr:from>
    <xdr:to>
      <xdr:col>13</xdr:col>
      <xdr:colOff>128201</xdr:colOff>
      <xdr:row>69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75289" y="9915525"/>
          <a:ext cx="3473812" cy="5381625"/>
        </a:xfrm>
        <a:prstGeom prst="rect">
          <a:avLst/>
        </a:prstGeom>
        <a:noFill/>
      </xdr:spPr>
    </xdr:pic>
    <xdr:clientData/>
  </xdr:twoCellAnchor>
  <xdr:twoCellAnchor>
    <xdr:from>
      <xdr:col>3</xdr:col>
      <xdr:colOff>266700</xdr:colOff>
      <xdr:row>69</xdr:row>
      <xdr:rowOff>152400</xdr:rowOff>
    </xdr:from>
    <xdr:to>
      <xdr:col>10</xdr:col>
      <xdr:colOff>38100</xdr:colOff>
      <xdr:row>84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1"/>
  <sheetViews>
    <sheetView topLeftCell="A117" workbookViewId="0">
      <selection activeCell="A121" sqref="A121:XFD171"/>
    </sheetView>
  </sheetViews>
  <sheetFormatPr defaultColWidth="13.375" defaultRowHeight="13.5"/>
  <cols>
    <col min="1" max="16384" width="13.375" style="1"/>
  </cols>
  <sheetData>
    <row r="1" spans="1:5">
      <c r="A1" s="1" t="s">
        <v>67</v>
      </c>
      <c r="B1" s="1" t="s">
        <v>29</v>
      </c>
      <c r="C1" s="1">
        <v>3131</v>
      </c>
      <c r="D1" s="1">
        <v>3120</v>
      </c>
      <c r="E1" s="1">
        <v>100</v>
      </c>
    </row>
    <row r="2" spans="1:5">
      <c r="A2" s="1" t="s">
        <v>67</v>
      </c>
      <c r="B2" s="1" t="s">
        <v>8</v>
      </c>
      <c r="C2" s="1">
        <v>4672</v>
      </c>
      <c r="D2" s="1">
        <v>2900</v>
      </c>
      <c r="E2" s="1">
        <v>100</v>
      </c>
    </row>
    <row r="3" spans="1:5">
      <c r="A3" s="1" t="s">
        <v>67</v>
      </c>
      <c r="B3" s="1" t="s">
        <v>161</v>
      </c>
      <c r="C3" s="1">
        <v>3199</v>
      </c>
      <c r="D3" s="1">
        <v>2890</v>
      </c>
      <c r="E3" s="1">
        <v>100</v>
      </c>
    </row>
    <row r="4" spans="1:5">
      <c r="A4" s="1" t="s">
        <v>67</v>
      </c>
      <c r="B4" s="1" t="s">
        <v>157</v>
      </c>
      <c r="C4" s="1">
        <v>2872</v>
      </c>
      <c r="D4" s="1">
        <v>2830</v>
      </c>
      <c r="E4" s="1">
        <v>100</v>
      </c>
    </row>
    <row r="5" spans="1:5">
      <c r="A5" s="1" t="s">
        <v>67</v>
      </c>
      <c r="B5" s="1" t="s">
        <v>40</v>
      </c>
      <c r="C5" s="1">
        <v>4356</v>
      </c>
      <c r="D5" s="1">
        <v>2830</v>
      </c>
      <c r="E5" s="1">
        <v>100</v>
      </c>
    </row>
    <row r="6" spans="1:5">
      <c r="A6" s="1" t="s">
        <v>67</v>
      </c>
      <c r="B6" s="1" t="s">
        <v>38</v>
      </c>
      <c r="C6" s="1">
        <v>3720</v>
      </c>
      <c r="D6" s="1">
        <v>2670</v>
      </c>
      <c r="E6" s="1">
        <v>100</v>
      </c>
    </row>
    <row r="7" spans="1:5">
      <c r="A7" s="1" t="s">
        <v>67</v>
      </c>
      <c r="B7" s="1" t="s">
        <v>72</v>
      </c>
      <c r="C7" s="1">
        <v>3994</v>
      </c>
      <c r="D7" s="1">
        <v>2560</v>
      </c>
      <c r="E7" s="1">
        <v>100</v>
      </c>
    </row>
    <row r="8" spans="1:5">
      <c r="A8" s="1" t="s">
        <v>67</v>
      </c>
      <c r="B8" s="1" t="s">
        <v>20</v>
      </c>
      <c r="C8" s="1">
        <v>2072</v>
      </c>
      <c r="D8" s="1">
        <v>2530</v>
      </c>
      <c r="E8" s="1">
        <v>100</v>
      </c>
    </row>
    <row r="9" spans="1:5">
      <c r="A9" s="1" t="s">
        <v>67</v>
      </c>
      <c r="B9" s="1" t="s">
        <v>111</v>
      </c>
      <c r="C9" s="1">
        <v>4227</v>
      </c>
      <c r="D9" s="1">
        <v>2420</v>
      </c>
      <c r="E9" s="1">
        <v>100</v>
      </c>
    </row>
    <row r="10" spans="1:5">
      <c r="A10" s="1" t="s">
        <v>67</v>
      </c>
      <c r="B10" s="1" t="s">
        <v>35</v>
      </c>
      <c r="C10" s="1">
        <v>3998</v>
      </c>
      <c r="D10" s="1">
        <v>2420</v>
      </c>
      <c r="E10" s="1">
        <v>100</v>
      </c>
    </row>
    <row r="11" spans="1:5">
      <c r="A11" s="1" t="s">
        <v>67</v>
      </c>
      <c r="B11" s="1" t="s">
        <v>7</v>
      </c>
      <c r="C11" s="1">
        <v>4456</v>
      </c>
      <c r="D11" s="1">
        <v>2410</v>
      </c>
      <c r="E11" s="1">
        <v>100</v>
      </c>
    </row>
    <row r="12" spans="1:5">
      <c r="A12" s="1" t="s">
        <v>67</v>
      </c>
      <c r="B12" s="1" t="s">
        <v>36</v>
      </c>
      <c r="C12" s="1">
        <v>4006</v>
      </c>
      <c r="D12" s="1">
        <v>2330</v>
      </c>
      <c r="E12" s="1">
        <v>100</v>
      </c>
    </row>
    <row r="13" spans="1:5">
      <c r="A13" s="1" t="s">
        <v>67</v>
      </c>
      <c r="B13" s="1" t="s">
        <v>10</v>
      </c>
      <c r="C13" s="1">
        <v>4239</v>
      </c>
      <c r="D13" s="1">
        <v>2320</v>
      </c>
      <c r="E13" s="1">
        <v>100</v>
      </c>
    </row>
    <row r="14" spans="1:5">
      <c r="A14" s="1" t="s">
        <v>67</v>
      </c>
      <c r="B14" s="1" t="s">
        <v>177</v>
      </c>
      <c r="C14" s="1">
        <v>4059</v>
      </c>
      <c r="D14" s="1">
        <v>2320</v>
      </c>
      <c r="E14" s="1">
        <v>100</v>
      </c>
    </row>
    <row r="15" spans="1:5">
      <c r="A15" s="1" t="s">
        <v>67</v>
      </c>
      <c r="B15" s="1" t="s">
        <v>167</v>
      </c>
      <c r="C15" s="1">
        <v>3214</v>
      </c>
      <c r="D15" s="1">
        <v>2310</v>
      </c>
      <c r="E15" s="1">
        <v>100</v>
      </c>
    </row>
    <row r="16" spans="1:5">
      <c r="A16" s="1" t="s">
        <v>67</v>
      </c>
      <c r="B16" s="1" t="s">
        <v>34</v>
      </c>
      <c r="C16" s="1">
        <v>3739</v>
      </c>
      <c r="D16" s="1">
        <v>2300</v>
      </c>
      <c r="E16" s="1">
        <v>100</v>
      </c>
    </row>
    <row r="17" spans="1:5">
      <c r="A17" s="1" t="s">
        <v>67</v>
      </c>
      <c r="B17" s="1" t="s">
        <v>33</v>
      </c>
      <c r="C17" s="1">
        <v>3617</v>
      </c>
      <c r="D17" s="1">
        <v>2280</v>
      </c>
      <c r="E17" s="1">
        <v>100</v>
      </c>
    </row>
    <row r="18" spans="1:5">
      <c r="A18" s="1" t="s">
        <v>67</v>
      </c>
      <c r="B18" s="1" t="s">
        <v>115</v>
      </c>
      <c r="C18" s="1">
        <v>3800</v>
      </c>
      <c r="D18" s="1">
        <v>2250</v>
      </c>
      <c r="E18" s="1">
        <v>100</v>
      </c>
    </row>
    <row r="19" spans="1:5">
      <c r="A19" s="1" t="s">
        <v>67</v>
      </c>
      <c r="B19" s="1" t="s">
        <v>28</v>
      </c>
      <c r="C19" s="1">
        <v>2565</v>
      </c>
      <c r="D19" s="1">
        <v>2230</v>
      </c>
      <c r="E19" s="1">
        <v>100</v>
      </c>
    </row>
    <row r="20" spans="1:5">
      <c r="A20" s="1" t="s">
        <v>67</v>
      </c>
      <c r="B20" s="1" t="s">
        <v>109</v>
      </c>
      <c r="C20" s="1">
        <v>3913</v>
      </c>
      <c r="D20" s="1">
        <v>2220</v>
      </c>
      <c r="E20" s="1">
        <v>100</v>
      </c>
    </row>
    <row r="21" spans="1:5">
      <c r="A21" s="1" t="s">
        <v>67</v>
      </c>
      <c r="B21" s="1" t="s">
        <v>187</v>
      </c>
      <c r="C21" s="1">
        <v>3786</v>
      </c>
      <c r="D21" s="1">
        <v>2160</v>
      </c>
      <c r="E21" s="1">
        <v>100</v>
      </c>
    </row>
    <row r="22" spans="1:5">
      <c r="A22" s="1" t="s">
        <v>67</v>
      </c>
      <c r="B22" s="1" t="s">
        <v>26</v>
      </c>
      <c r="C22" s="1">
        <v>2529</v>
      </c>
      <c r="D22" s="1">
        <v>2050</v>
      </c>
      <c r="E22" s="1">
        <v>100</v>
      </c>
    </row>
    <row r="23" spans="1:5">
      <c r="A23" s="1" t="s">
        <v>67</v>
      </c>
      <c r="B23" s="1" t="s">
        <v>4</v>
      </c>
      <c r="C23" s="1">
        <v>4083</v>
      </c>
      <c r="D23" s="1">
        <v>2030</v>
      </c>
      <c r="E23" s="1">
        <v>100</v>
      </c>
    </row>
    <row r="24" spans="1:5">
      <c r="A24" s="1" t="s">
        <v>67</v>
      </c>
      <c r="B24" s="1" t="s">
        <v>175</v>
      </c>
      <c r="C24" s="1">
        <v>4026</v>
      </c>
      <c r="D24" s="1">
        <v>2010</v>
      </c>
      <c r="E24" s="1">
        <v>100</v>
      </c>
    </row>
    <row r="25" spans="1:5">
      <c r="A25" s="1" t="s">
        <v>67</v>
      </c>
      <c r="B25" s="1" t="s">
        <v>89</v>
      </c>
      <c r="C25" s="1">
        <v>5005</v>
      </c>
      <c r="D25" s="1">
        <v>2000</v>
      </c>
      <c r="E25" s="1">
        <v>100</v>
      </c>
    </row>
    <row r="26" spans="1:5">
      <c r="A26" s="1" t="s">
        <v>67</v>
      </c>
      <c r="B26" s="1" t="s">
        <v>144</v>
      </c>
      <c r="C26" s="1">
        <v>1861</v>
      </c>
      <c r="D26" s="1">
        <v>1990</v>
      </c>
      <c r="E26" s="1">
        <v>100</v>
      </c>
    </row>
    <row r="27" spans="1:5">
      <c r="A27" s="1" t="s">
        <v>67</v>
      </c>
      <c r="B27" s="1" t="s">
        <v>94</v>
      </c>
      <c r="C27" s="1">
        <v>4920</v>
      </c>
      <c r="D27" s="1">
        <v>1950</v>
      </c>
      <c r="E27" s="1">
        <v>100</v>
      </c>
    </row>
    <row r="28" spans="1:5">
      <c r="A28" s="1" t="s">
        <v>67</v>
      </c>
      <c r="B28" s="1" t="s">
        <v>16</v>
      </c>
      <c r="C28" s="1">
        <v>4389</v>
      </c>
      <c r="D28" s="1">
        <v>1950</v>
      </c>
      <c r="E28" s="1">
        <v>100</v>
      </c>
    </row>
    <row r="29" spans="1:5">
      <c r="A29" s="1" t="s">
        <v>67</v>
      </c>
      <c r="B29" s="1" t="s">
        <v>21</v>
      </c>
      <c r="C29" s="1">
        <v>2492</v>
      </c>
      <c r="D29" s="1">
        <v>1930</v>
      </c>
      <c r="E29" s="1">
        <v>100</v>
      </c>
    </row>
    <row r="30" spans="1:5">
      <c r="A30" s="1" t="s">
        <v>67</v>
      </c>
      <c r="B30" s="1" t="s">
        <v>87</v>
      </c>
      <c r="C30" s="1">
        <v>4794</v>
      </c>
      <c r="D30" s="1">
        <v>1920</v>
      </c>
      <c r="E30" s="1">
        <v>100</v>
      </c>
    </row>
    <row r="31" spans="1:5">
      <c r="A31" s="1" t="s">
        <v>67</v>
      </c>
      <c r="B31" s="1" t="s">
        <v>171</v>
      </c>
      <c r="C31" s="1">
        <v>3379</v>
      </c>
      <c r="D31" s="1">
        <v>1920</v>
      </c>
      <c r="E31" s="1">
        <v>100</v>
      </c>
    </row>
    <row r="32" spans="1:5">
      <c r="A32" s="1" t="s">
        <v>67</v>
      </c>
      <c r="B32" s="1" t="s">
        <v>12</v>
      </c>
      <c r="C32" s="1">
        <v>4514</v>
      </c>
      <c r="D32" s="1">
        <v>1910</v>
      </c>
      <c r="E32" s="1">
        <v>100</v>
      </c>
    </row>
    <row r="33" spans="1:5">
      <c r="A33" s="1" t="s">
        <v>67</v>
      </c>
      <c r="B33" s="1" t="s">
        <v>24</v>
      </c>
      <c r="C33" s="1">
        <v>2256</v>
      </c>
      <c r="D33" s="1">
        <v>1910</v>
      </c>
      <c r="E33" s="1">
        <v>100</v>
      </c>
    </row>
    <row r="34" spans="1:5">
      <c r="A34" s="1" t="s">
        <v>67</v>
      </c>
      <c r="B34" s="1" t="s">
        <v>191</v>
      </c>
      <c r="C34" s="1">
        <v>3975</v>
      </c>
      <c r="D34" s="1">
        <v>1900</v>
      </c>
      <c r="E34" s="1">
        <v>100</v>
      </c>
    </row>
    <row r="35" spans="1:5">
      <c r="A35" s="1" t="s">
        <v>65</v>
      </c>
      <c r="B35" s="1" t="s">
        <v>5</v>
      </c>
      <c r="C35" s="1">
        <v>4199</v>
      </c>
      <c r="D35" s="1">
        <v>22</v>
      </c>
    </row>
    <row r="36" spans="1:5">
      <c r="A36" s="1" t="s">
        <v>65</v>
      </c>
      <c r="B36" s="1" t="s">
        <v>11</v>
      </c>
      <c r="C36" s="1">
        <v>4584</v>
      </c>
      <c r="D36" s="1">
        <v>22</v>
      </c>
    </row>
    <row r="37" spans="1:5">
      <c r="A37" s="1" t="s">
        <v>65</v>
      </c>
      <c r="B37" s="1" t="s">
        <v>88</v>
      </c>
      <c r="C37" s="1">
        <v>4805</v>
      </c>
      <c r="D37" s="1">
        <v>22</v>
      </c>
    </row>
    <row r="38" spans="1:5">
      <c r="A38" s="1" t="s">
        <v>65</v>
      </c>
      <c r="B38" s="1" t="s">
        <v>90</v>
      </c>
      <c r="C38" s="1">
        <v>5072</v>
      </c>
      <c r="D38" s="1">
        <v>22</v>
      </c>
    </row>
    <row r="39" spans="1:5">
      <c r="A39" s="1" t="s">
        <v>65</v>
      </c>
      <c r="B39" s="1" t="s">
        <v>110</v>
      </c>
      <c r="C39" s="1">
        <v>3985</v>
      </c>
      <c r="D39" s="1">
        <v>22</v>
      </c>
    </row>
    <row r="40" spans="1:5">
      <c r="A40" s="1" t="s">
        <v>65</v>
      </c>
      <c r="B40" s="1" t="s">
        <v>116</v>
      </c>
      <c r="C40" s="1">
        <v>3827</v>
      </c>
      <c r="D40" s="1">
        <v>22</v>
      </c>
    </row>
    <row r="41" spans="1:5">
      <c r="A41" s="1" t="s">
        <v>65</v>
      </c>
      <c r="B41" s="1" t="s">
        <v>124</v>
      </c>
      <c r="C41" s="1">
        <v>3303</v>
      </c>
      <c r="D41" s="1">
        <v>22</v>
      </c>
    </row>
    <row r="42" spans="1:5">
      <c r="A42" s="1" t="s">
        <v>65</v>
      </c>
      <c r="B42" s="1" t="s">
        <v>148</v>
      </c>
      <c r="C42" s="1">
        <v>2299</v>
      </c>
      <c r="D42" s="1">
        <v>22</v>
      </c>
    </row>
    <row r="43" spans="1:5">
      <c r="A43" s="1" t="s">
        <v>65</v>
      </c>
      <c r="B43" s="1" t="s">
        <v>22</v>
      </c>
      <c r="C43" s="1">
        <v>2590</v>
      </c>
      <c r="D43" s="1">
        <v>22</v>
      </c>
    </row>
    <row r="44" spans="1:5">
      <c r="A44" s="1" t="s">
        <v>65</v>
      </c>
      <c r="B44" s="1" t="s">
        <v>158</v>
      </c>
      <c r="C44" s="1">
        <v>2819</v>
      </c>
      <c r="D44" s="1">
        <v>22</v>
      </c>
    </row>
    <row r="45" spans="1:5">
      <c r="A45" s="1" t="s">
        <v>65</v>
      </c>
      <c r="B45" s="1" t="s">
        <v>30</v>
      </c>
      <c r="C45" s="1">
        <v>2910</v>
      </c>
      <c r="D45" s="1">
        <v>22</v>
      </c>
    </row>
    <row r="46" spans="1:5">
      <c r="A46" s="1" t="s">
        <v>65</v>
      </c>
      <c r="B46" s="1" t="s">
        <v>162</v>
      </c>
      <c r="C46" s="1">
        <v>3368</v>
      </c>
      <c r="D46" s="1">
        <v>22</v>
      </c>
    </row>
    <row r="47" spans="1:5">
      <c r="A47" s="1" t="s">
        <v>65</v>
      </c>
      <c r="B47" s="1" t="s">
        <v>165</v>
      </c>
      <c r="C47" s="1">
        <v>3426</v>
      </c>
      <c r="D47" s="1">
        <v>22</v>
      </c>
    </row>
    <row r="48" spans="1:5">
      <c r="A48" s="1" t="s">
        <v>65</v>
      </c>
      <c r="B48" s="1" t="s">
        <v>168</v>
      </c>
      <c r="C48" s="1">
        <v>3313</v>
      </c>
      <c r="D48" s="1">
        <v>22</v>
      </c>
    </row>
    <row r="49" spans="1:4">
      <c r="A49" s="1" t="s">
        <v>65</v>
      </c>
      <c r="B49" s="1" t="s">
        <v>170</v>
      </c>
      <c r="C49" s="1">
        <v>3187</v>
      </c>
      <c r="D49" s="1">
        <v>22</v>
      </c>
    </row>
    <row r="50" spans="1:4">
      <c r="A50" s="1" t="s">
        <v>65</v>
      </c>
      <c r="B50" s="1" t="s">
        <v>173</v>
      </c>
      <c r="C50" s="1">
        <v>3509</v>
      </c>
      <c r="D50" s="1">
        <v>22</v>
      </c>
    </row>
    <row r="51" spans="1:4">
      <c r="A51" s="1" t="s">
        <v>65</v>
      </c>
      <c r="B51" s="1" t="s">
        <v>174</v>
      </c>
      <c r="C51" s="1">
        <v>3825</v>
      </c>
      <c r="D51" s="1">
        <v>22</v>
      </c>
    </row>
    <row r="52" spans="1:4">
      <c r="A52" s="1" t="s">
        <v>65</v>
      </c>
      <c r="B52" s="1" t="s">
        <v>39</v>
      </c>
      <c r="C52" s="1">
        <v>4073</v>
      </c>
      <c r="D52" s="1">
        <v>22</v>
      </c>
    </row>
    <row r="53" spans="1:4">
      <c r="A53" s="1" t="s">
        <v>65</v>
      </c>
      <c r="B53" s="1" t="s">
        <v>66</v>
      </c>
      <c r="C53" s="1">
        <v>3871</v>
      </c>
      <c r="D53" s="1">
        <v>21</v>
      </c>
    </row>
    <row r="54" spans="1:4">
      <c r="A54" s="1" t="s">
        <v>65</v>
      </c>
      <c r="B54" s="1" t="s">
        <v>69</v>
      </c>
      <c r="C54" s="1">
        <v>4632</v>
      </c>
      <c r="D54" s="1">
        <v>21</v>
      </c>
    </row>
    <row r="55" spans="1:4">
      <c r="A55" s="1" t="s">
        <v>65</v>
      </c>
      <c r="B55" s="1" t="s">
        <v>1</v>
      </c>
      <c r="C55" s="1">
        <v>4273</v>
      </c>
      <c r="D55" s="1">
        <v>21</v>
      </c>
    </row>
    <row r="56" spans="1:4">
      <c r="A56" s="1" t="s">
        <v>65</v>
      </c>
      <c r="B56" s="1" t="s">
        <v>70</v>
      </c>
      <c r="C56" s="1">
        <v>3959</v>
      </c>
      <c r="D56" s="1">
        <v>21</v>
      </c>
    </row>
    <row r="57" spans="1:4">
      <c r="A57" s="1" t="s">
        <v>65</v>
      </c>
      <c r="B57" s="1" t="s">
        <v>3</v>
      </c>
      <c r="C57" s="1">
        <v>3738</v>
      </c>
      <c r="D57" s="1">
        <v>21</v>
      </c>
    </row>
    <row r="58" spans="1:4">
      <c r="A58" s="1" t="s">
        <v>65</v>
      </c>
      <c r="B58" s="1" t="s">
        <v>73</v>
      </c>
      <c r="C58" s="1">
        <v>3880</v>
      </c>
      <c r="D58" s="1">
        <v>21</v>
      </c>
    </row>
    <row r="59" spans="1:4">
      <c r="A59" s="1" t="s">
        <v>65</v>
      </c>
      <c r="B59" s="1" t="s">
        <v>74</v>
      </c>
      <c r="C59" s="1">
        <v>4215</v>
      </c>
      <c r="D59" s="1">
        <v>21</v>
      </c>
    </row>
    <row r="60" spans="1:4">
      <c r="A60" s="1" t="s">
        <v>65</v>
      </c>
      <c r="B60" s="1" t="s">
        <v>75</v>
      </c>
      <c r="C60" s="1">
        <v>4442</v>
      </c>
      <c r="D60" s="1">
        <v>21</v>
      </c>
    </row>
    <row r="61" spans="1:4">
      <c r="A61" s="1" t="s">
        <v>65</v>
      </c>
      <c r="B61" s="1" t="s">
        <v>77</v>
      </c>
      <c r="C61" s="1">
        <v>4382</v>
      </c>
      <c r="D61" s="1">
        <v>21</v>
      </c>
    </row>
    <row r="62" spans="1:4">
      <c r="A62" s="1" t="s">
        <v>65</v>
      </c>
      <c r="B62" s="1" t="s">
        <v>78</v>
      </c>
      <c r="C62" s="1">
        <v>4690</v>
      </c>
      <c r="D62" s="1">
        <v>21</v>
      </c>
    </row>
    <row r="63" spans="1:4">
      <c r="A63" s="1" t="s">
        <v>65</v>
      </c>
      <c r="B63" s="1" t="s">
        <v>9</v>
      </c>
      <c r="C63" s="1">
        <v>4318</v>
      </c>
      <c r="D63" s="1">
        <v>21</v>
      </c>
    </row>
    <row r="64" spans="1:4">
      <c r="A64" s="1" t="s">
        <v>65</v>
      </c>
      <c r="B64" s="1" t="s">
        <v>81</v>
      </c>
      <c r="C64" s="1">
        <v>4007</v>
      </c>
      <c r="D64" s="1">
        <v>21</v>
      </c>
    </row>
    <row r="65" spans="1:4">
      <c r="A65" s="1" t="s">
        <v>65</v>
      </c>
      <c r="B65" s="1" t="s">
        <v>82</v>
      </c>
      <c r="C65" s="1">
        <v>4266</v>
      </c>
      <c r="D65" s="1">
        <v>21</v>
      </c>
    </row>
    <row r="66" spans="1:4">
      <c r="A66" s="1" t="s">
        <v>65</v>
      </c>
      <c r="B66" s="1" t="s">
        <v>85</v>
      </c>
      <c r="C66" s="1">
        <v>4323</v>
      </c>
      <c r="D66" s="1">
        <v>21</v>
      </c>
    </row>
    <row r="67" spans="1:4">
      <c r="A67" s="1" t="s">
        <v>65</v>
      </c>
      <c r="B67" s="1" t="s">
        <v>86</v>
      </c>
      <c r="C67" s="1">
        <v>4602</v>
      </c>
      <c r="D67" s="1">
        <v>21</v>
      </c>
    </row>
    <row r="68" spans="1:4">
      <c r="A68" s="1" t="s">
        <v>65</v>
      </c>
      <c r="B68" s="1" t="s">
        <v>13</v>
      </c>
      <c r="C68" s="1">
        <v>4872</v>
      </c>
      <c r="D68" s="1">
        <v>21</v>
      </c>
    </row>
    <row r="69" spans="1:4">
      <c r="A69" s="1" t="s">
        <v>65</v>
      </c>
      <c r="B69" s="1" t="s">
        <v>93</v>
      </c>
      <c r="C69" s="1">
        <v>4725</v>
      </c>
      <c r="D69" s="1">
        <v>21</v>
      </c>
    </row>
    <row r="70" spans="1:4">
      <c r="A70" s="1" t="s">
        <v>65</v>
      </c>
      <c r="B70" s="1" t="s">
        <v>95</v>
      </c>
      <c r="C70" s="1">
        <v>4923</v>
      </c>
      <c r="D70" s="1">
        <v>21</v>
      </c>
    </row>
    <row r="71" spans="1:4">
      <c r="A71" s="1" t="s">
        <v>65</v>
      </c>
      <c r="B71" s="1" t="s">
        <v>97</v>
      </c>
      <c r="C71" s="1">
        <v>4846</v>
      </c>
      <c r="D71" s="1">
        <v>21</v>
      </c>
    </row>
    <row r="72" spans="1:4">
      <c r="A72" s="1" t="s">
        <v>65</v>
      </c>
      <c r="B72" s="1" t="s">
        <v>99</v>
      </c>
      <c r="C72" s="1">
        <v>4174</v>
      </c>
      <c r="D72" s="1">
        <v>21</v>
      </c>
    </row>
    <row r="73" spans="1:4">
      <c r="A73" s="1" t="s">
        <v>65</v>
      </c>
      <c r="B73" s="1" t="s">
        <v>14</v>
      </c>
      <c r="C73" s="1">
        <v>4176</v>
      </c>
      <c r="D73" s="1">
        <v>21</v>
      </c>
    </row>
    <row r="74" spans="1:4">
      <c r="A74" s="1" t="s">
        <v>65</v>
      </c>
      <c r="B74" s="1" t="s">
        <v>101</v>
      </c>
      <c r="C74" s="1">
        <v>4194</v>
      </c>
      <c r="D74" s="1">
        <v>21</v>
      </c>
    </row>
    <row r="75" spans="1:4">
      <c r="A75" s="1" t="s">
        <v>65</v>
      </c>
      <c r="B75" s="1" t="s">
        <v>102</v>
      </c>
      <c r="C75" s="1">
        <v>4118</v>
      </c>
      <c r="D75" s="1">
        <v>21</v>
      </c>
    </row>
    <row r="76" spans="1:4">
      <c r="A76" s="1" t="s">
        <v>65</v>
      </c>
      <c r="B76" s="1" t="s">
        <v>104</v>
      </c>
      <c r="C76" s="1">
        <v>3590</v>
      </c>
      <c r="D76" s="1">
        <v>21</v>
      </c>
    </row>
    <row r="77" spans="1:4">
      <c r="A77" s="1" t="s">
        <v>65</v>
      </c>
      <c r="B77" s="1" t="s">
        <v>106</v>
      </c>
      <c r="C77" s="1">
        <v>3577</v>
      </c>
      <c r="D77" s="1">
        <v>21</v>
      </c>
    </row>
    <row r="78" spans="1:4">
      <c r="A78" s="1" t="s">
        <v>65</v>
      </c>
      <c r="B78" s="1" t="s">
        <v>108</v>
      </c>
      <c r="C78" s="1">
        <v>3691</v>
      </c>
      <c r="D78" s="1">
        <v>21</v>
      </c>
    </row>
    <row r="79" spans="1:4">
      <c r="A79" s="1" t="s">
        <v>65</v>
      </c>
      <c r="B79" s="1" t="s">
        <v>112</v>
      </c>
      <c r="C79" s="1">
        <v>4201</v>
      </c>
      <c r="D79" s="1">
        <v>21</v>
      </c>
    </row>
    <row r="80" spans="1:4">
      <c r="A80" s="1" t="s">
        <v>65</v>
      </c>
      <c r="B80" s="1" t="s">
        <v>17</v>
      </c>
      <c r="C80" s="1">
        <v>3656</v>
      </c>
      <c r="D80" s="1">
        <v>21</v>
      </c>
    </row>
    <row r="81" spans="1:4">
      <c r="A81" s="1" t="s">
        <v>65</v>
      </c>
      <c r="B81" s="1" t="s">
        <v>114</v>
      </c>
      <c r="C81" s="1">
        <v>3575</v>
      </c>
      <c r="D81" s="1">
        <v>21</v>
      </c>
    </row>
    <row r="82" spans="1:4">
      <c r="A82" s="1" t="s">
        <v>65</v>
      </c>
      <c r="B82" s="1" t="s">
        <v>118</v>
      </c>
      <c r="C82" s="1">
        <v>3653</v>
      </c>
      <c r="D82" s="1">
        <v>21</v>
      </c>
    </row>
    <row r="83" spans="1:4">
      <c r="A83" s="1" t="s">
        <v>65</v>
      </c>
      <c r="B83" s="1" t="s">
        <v>120</v>
      </c>
      <c r="C83" s="1">
        <v>3717</v>
      </c>
      <c r="D83" s="1">
        <v>21</v>
      </c>
    </row>
    <row r="84" spans="1:4">
      <c r="A84" s="1" t="s">
        <v>65</v>
      </c>
      <c r="B84" s="1" t="s">
        <v>122</v>
      </c>
      <c r="C84" s="1">
        <v>3484</v>
      </c>
      <c r="D84" s="1">
        <v>21</v>
      </c>
    </row>
    <row r="85" spans="1:4">
      <c r="A85" s="1" t="s">
        <v>65</v>
      </c>
      <c r="B85" s="1" t="s">
        <v>126</v>
      </c>
      <c r="C85" s="1">
        <v>2567</v>
      </c>
      <c r="D85" s="1">
        <v>21</v>
      </c>
    </row>
    <row r="86" spans="1:4">
      <c r="A86" s="1" t="s">
        <v>65</v>
      </c>
      <c r="B86" s="1" t="s">
        <v>19</v>
      </c>
      <c r="C86" s="1">
        <v>2622</v>
      </c>
      <c r="D86" s="1">
        <v>21</v>
      </c>
    </row>
    <row r="87" spans="1:4">
      <c r="A87" s="1" t="s">
        <v>65</v>
      </c>
      <c r="B87" s="1" t="s">
        <v>129</v>
      </c>
      <c r="C87" s="1">
        <v>2513</v>
      </c>
      <c r="D87" s="1">
        <v>21</v>
      </c>
    </row>
    <row r="88" spans="1:4">
      <c r="A88" s="1" t="s">
        <v>65</v>
      </c>
      <c r="B88" s="1" t="s">
        <v>131</v>
      </c>
      <c r="C88" s="1">
        <v>2422</v>
      </c>
      <c r="D88" s="1">
        <v>21</v>
      </c>
    </row>
    <row r="89" spans="1:4">
      <c r="A89" s="1" t="s">
        <v>65</v>
      </c>
      <c r="B89" s="1" t="s">
        <v>133</v>
      </c>
      <c r="C89" s="1">
        <v>2364</v>
      </c>
      <c r="D89" s="1">
        <v>21</v>
      </c>
    </row>
    <row r="90" spans="1:4">
      <c r="A90" s="1" t="s">
        <v>65</v>
      </c>
      <c r="B90" s="1" t="s">
        <v>135</v>
      </c>
      <c r="C90" s="1">
        <v>2254</v>
      </c>
      <c r="D90" s="1">
        <v>21</v>
      </c>
    </row>
    <row r="91" spans="1:4">
      <c r="A91" s="1" t="s">
        <v>65</v>
      </c>
      <c r="B91" s="1" t="s">
        <v>137</v>
      </c>
      <c r="C91" s="1">
        <v>2105</v>
      </c>
      <c r="D91" s="1">
        <v>21</v>
      </c>
    </row>
    <row r="92" spans="1:4">
      <c r="A92" s="1" t="s">
        <v>65</v>
      </c>
      <c r="B92" s="1" t="s">
        <v>139</v>
      </c>
      <c r="C92" s="1">
        <v>2098</v>
      </c>
      <c r="D92" s="1">
        <v>21</v>
      </c>
    </row>
    <row r="93" spans="1:4">
      <c r="A93" s="1" t="s">
        <v>65</v>
      </c>
      <c r="B93" s="1" t="s">
        <v>141</v>
      </c>
      <c r="C93" s="1">
        <v>1948</v>
      </c>
      <c r="D93" s="1">
        <v>21</v>
      </c>
    </row>
    <row r="94" spans="1:4">
      <c r="A94" s="1" t="s">
        <v>65</v>
      </c>
      <c r="B94" s="1" t="s">
        <v>143</v>
      </c>
      <c r="C94" s="1">
        <v>1662</v>
      </c>
      <c r="D94" s="1">
        <v>21</v>
      </c>
    </row>
    <row r="95" spans="1:4">
      <c r="A95" s="1" t="s">
        <v>65</v>
      </c>
      <c r="B95" s="1" t="s">
        <v>145</v>
      </c>
      <c r="C95" s="1">
        <v>1819</v>
      </c>
      <c r="D95" s="1">
        <v>21</v>
      </c>
    </row>
    <row r="96" spans="1:4">
      <c r="A96" s="1" t="s">
        <v>65</v>
      </c>
      <c r="B96" s="1" t="s">
        <v>146</v>
      </c>
      <c r="C96" s="1">
        <v>2106</v>
      </c>
      <c r="D96" s="1">
        <v>21</v>
      </c>
    </row>
    <row r="97" spans="1:4">
      <c r="A97" s="1" t="s">
        <v>65</v>
      </c>
      <c r="B97" s="1" t="s">
        <v>149</v>
      </c>
      <c r="C97" s="1">
        <v>2139</v>
      </c>
      <c r="D97" s="1">
        <v>21</v>
      </c>
    </row>
    <row r="98" spans="1:4">
      <c r="A98" s="1" t="s">
        <v>65</v>
      </c>
      <c r="B98" s="1" t="s">
        <v>151</v>
      </c>
      <c r="C98" s="1">
        <v>2065</v>
      </c>
      <c r="D98" s="1">
        <v>21</v>
      </c>
    </row>
    <row r="99" spans="1:4">
      <c r="A99" s="1" t="s">
        <v>65</v>
      </c>
      <c r="B99" s="1" t="s">
        <v>25</v>
      </c>
      <c r="C99" s="1">
        <v>2324</v>
      </c>
      <c r="D99" s="1">
        <v>21</v>
      </c>
    </row>
    <row r="100" spans="1:4">
      <c r="A100" s="1" t="s">
        <v>65</v>
      </c>
      <c r="B100" s="1" t="s">
        <v>152</v>
      </c>
      <c r="C100" s="1">
        <v>2504</v>
      </c>
      <c r="D100" s="1">
        <v>21</v>
      </c>
    </row>
    <row r="101" spans="1:4">
      <c r="A101" s="1" t="s">
        <v>65</v>
      </c>
      <c r="B101" s="1" t="s">
        <v>154</v>
      </c>
      <c r="C101" s="1">
        <v>2511</v>
      </c>
      <c r="D101" s="1">
        <v>21</v>
      </c>
    </row>
    <row r="102" spans="1:4">
      <c r="A102" s="1" t="s">
        <v>65</v>
      </c>
      <c r="B102" s="1" t="s">
        <v>27</v>
      </c>
      <c r="C102" s="1">
        <v>2342</v>
      </c>
      <c r="D102" s="1">
        <v>21</v>
      </c>
    </row>
    <row r="103" spans="1:4">
      <c r="A103" s="1" t="s">
        <v>65</v>
      </c>
      <c r="B103" s="1" t="s">
        <v>156</v>
      </c>
      <c r="C103" s="1">
        <v>2589</v>
      </c>
      <c r="D103" s="1">
        <v>21</v>
      </c>
    </row>
    <row r="104" spans="1:4">
      <c r="A104" s="1" t="s">
        <v>65</v>
      </c>
      <c r="B104" s="1" t="s">
        <v>159</v>
      </c>
      <c r="C104" s="1">
        <v>2829</v>
      </c>
      <c r="D104" s="1">
        <v>21</v>
      </c>
    </row>
    <row r="105" spans="1:4">
      <c r="A105" s="1" t="s">
        <v>65</v>
      </c>
      <c r="B105" s="1" t="s">
        <v>31</v>
      </c>
      <c r="C105" s="1">
        <v>3286</v>
      </c>
      <c r="D105" s="1">
        <v>21</v>
      </c>
    </row>
    <row r="106" spans="1:4">
      <c r="A106" s="1" t="s">
        <v>65</v>
      </c>
      <c r="B106" s="1" t="s">
        <v>32</v>
      </c>
      <c r="C106" s="1">
        <v>2983</v>
      </c>
      <c r="D106" s="1">
        <v>21</v>
      </c>
    </row>
    <row r="107" spans="1:4">
      <c r="A107" s="1" t="s">
        <v>65</v>
      </c>
      <c r="B107" s="1" t="s">
        <v>172</v>
      </c>
      <c r="C107" s="1">
        <v>3389</v>
      </c>
      <c r="D107" s="1">
        <v>21</v>
      </c>
    </row>
    <row r="108" spans="1:4">
      <c r="A108" s="1" t="s">
        <v>65</v>
      </c>
      <c r="B108" s="1" t="s">
        <v>176</v>
      </c>
      <c r="C108" s="1">
        <v>3827</v>
      </c>
      <c r="D108" s="1">
        <v>21</v>
      </c>
    </row>
    <row r="109" spans="1:4">
      <c r="A109" s="1" t="s">
        <v>65</v>
      </c>
      <c r="B109" s="1" t="s">
        <v>178</v>
      </c>
      <c r="C109" s="1">
        <v>3958</v>
      </c>
      <c r="D109" s="1">
        <v>21</v>
      </c>
    </row>
    <row r="110" spans="1:4">
      <c r="A110" s="1" t="s">
        <v>65</v>
      </c>
      <c r="B110" s="1" t="s">
        <v>180</v>
      </c>
      <c r="C110" s="1">
        <v>3758</v>
      </c>
      <c r="D110" s="1">
        <v>21</v>
      </c>
    </row>
    <row r="111" spans="1:4">
      <c r="A111" s="1" t="s">
        <v>65</v>
      </c>
      <c r="B111" s="1" t="s">
        <v>182</v>
      </c>
      <c r="C111" s="1">
        <v>3756</v>
      </c>
      <c r="D111" s="1">
        <v>21</v>
      </c>
    </row>
    <row r="112" spans="1:4">
      <c r="A112" s="1" t="s">
        <v>65</v>
      </c>
      <c r="B112" s="1" t="s">
        <v>183</v>
      </c>
      <c r="C112" s="1">
        <v>4104</v>
      </c>
      <c r="D112" s="1">
        <v>21</v>
      </c>
    </row>
    <row r="113" spans="1:5">
      <c r="A113" s="1" t="s">
        <v>65</v>
      </c>
      <c r="B113" s="1" t="s">
        <v>185</v>
      </c>
      <c r="C113" s="1">
        <v>3773</v>
      </c>
      <c r="D113" s="1">
        <v>21</v>
      </c>
    </row>
    <row r="114" spans="1:5">
      <c r="A114" s="1" t="s">
        <v>65</v>
      </c>
      <c r="B114" s="1" t="s">
        <v>37</v>
      </c>
      <c r="C114" s="1">
        <v>3453</v>
      </c>
      <c r="D114" s="1">
        <v>21</v>
      </c>
    </row>
    <row r="115" spans="1:5">
      <c r="A115" s="1" t="s">
        <v>65</v>
      </c>
      <c r="B115" s="1" t="s">
        <v>186</v>
      </c>
      <c r="C115" s="1">
        <v>3570</v>
      </c>
      <c r="D115" s="1">
        <v>21</v>
      </c>
    </row>
    <row r="116" spans="1:5">
      <c r="A116" s="1" t="s">
        <v>65</v>
      </c>
      <c r="B116" s="1" t="s">
        <v>188</v>
      </c>
      <c r="C116" s="1">
        <v>3833</v>
      </c>
      <c r="D116" s="1">
        <v>21</v>
      </c>
    </row>
    <row r="117" spans="1:5">
      <c r="A117" s="1" t="s">
        <v>65</v>
      </c>
      <c r="B117" s="1" t="s">
        <v>190</v>
      </c>
      <c r="C117" s="1">
        <v>3785</v>
      </c>
      <c r="D117" s="1">
        <v>21</v>
      </c>
    </row>
    <row r="118" spans="1:5">
      <c r="A118" s="1" t="s">
        <v>65</v>
      </c>
      <c r="B118" s="1" t="s">
        <v>41</v>
      </c>
      <c r="C118" s="1">
        <v>4060</v>
      </c>
      <c r="D118" s="1">
        <v>21</v>
      </c>
    </row>
    <row r="119" spans="1:5">
      <c r="A119" s="1" t="s">
        <v>65</v>
      </c>
      <c r="B119" s="1" t="s">
        <v>192</v>
      </c>
      <c r="C119" s="1">
        <v>3441</v>
      </c>
      <c r="D119" s="1">
        <v>21</v>
      </c>
    </row>
    <row r="120" spans="1:5">
      <c r="A120" s="1" t="s">
        <v>65</v>
      </c>
      <c r="B120" s="1" t="s">
        <v>43</v>
      </c>
      <c r="C120" s="1">
        <v>3549</v>
      </c>
      <c r="D120" s="1">
        <v>21</v>
      </c>
    </row>
    <row r="121" spans="1:5">
      <c r="A121" s="1" t="s">
        <v>67</v>
      </c>
      <c r="B121" s="1" t="s">
        <v>142</v>
      </c>
      <c r="C121" s="1">
        <v>1934</v>
      </c>
      <c r="D121" s="1">
        <v>-140</v>
      </c>
      <c r="E121" s="1">
        <v>10</v>
      </c>
    </row>
    <row r="122" spans="1:5">
      <c r="A122" s="1" t="s">
        <v>67</v>
      </c>
      <c r="B122" s="1" t="s">
        <v>68</v>
      </c>
      <c r="C122" s="1">
        <v>3851</v>
      </c>
      <c r="D122" s="1">
        <v>-200</v>
      </c>
      <c r="E122" s="1">
        <v>10</v>
      </c>
    </row>
    <row r="123" spans="1:5">
      <c r="A123" s="1" t="s">
        <v>67</v>
      </c>
      <c r="B123" s="1" t="s">
        <v>134</v>
      </c>
      <c r="C123" s="1">
        <v>2344</v>
      </c>
      <c r="D123" s="1">
        <v>-200</v>
      </c>
      <c r="E123" s="1">
        <v>10</v>
      </c>
    </row>
    <row r="124" spans="1:5">
      <c r="A124" s="1" t="s">
        <v>67</v>
      </c>
      <c r="B124" s="1" t="s">
        <v>136</v>
      </c>
      <c r="C124" s="1">
        <v>2232</v>
      </c>
      <c r="D124" s="1">
        <v>-220</v>
      </c>
      <c r="E124" s="1">
        <v>10</v>
      </c>
    </row>
    <row r="125" spans="1:5">
      <c r="A125" s="1" t="s">
        <v>67</v>
      </c>
      <c r="B125" s="1" t="s">
        <v>138</v>
      </c>
      <c r="C125" s="1">
        <v>2072</v>
      </c>
      <c r="D125" s="1">
        <v>-330</v>
      </c>
      <c r="E125" s="1">
        <v>10</v>
      </c>
    </row>
    <row r="126" spans="1:5">
      <c r="A126" s="1" t="s">
        <v>67</v>
      </c>
      <c r="B126" s="1" t="s">
        <v>83</v>
      </c>
      <c r="C126" s="1">
        <v>4231</v>
      </c>
      <c r="D126" s="1">
        <v>-350</v>
      </c>
      <c r="E126" s="1">
        <v>10</v>
      </c>
    </row>
    <row r="127" spans="1:5">
      <c r="A127" s="1" t="s">
        <v>67</v>
      </c>
      <c r="B127" s="1" t="s">
        <v>132</v>
      </c>
      <c r="C127" s="1">
        <v>2386</v>
      </c>
      <c r="D127" s="1">
        <v>-360</v>
      </c>
      <c r="E127" s="1">
        <v>10</v>
      </c>
    </row>
    <row r="128" spans="1:5">
      <c r="A128" s="1" t="s">
        <v>67</v>
      </c>
      <c r="B128" s="1" t="s">
        <v>121</v>
      </c>
      <c r="C128" s="1">
        <v>3676</v>
      </c>
      <c r="D128" s="1">
        <v>-410</v>
      </c>
      <c r="E128" s="1">
        <v>10</v>
      </c>
    </row>
    <row r="129" spans="1:5">
      <c r="A129" s="1" t="s">
        <v>67</v>
      </c>
      <c r="B129" s="1" t="s">
        <v>15</v>
      </c>
      <c r="C129" s="1">
        <v>4134</v>
      </c>
      <c r="D129" s="1">
        <v>-420</v>
      </c>
      <c r="E129" s="1">
        <v>10</v>
      </c>
    </row>
    <row r="130" spans="1:5">
      <c r="A130" s="1" t="s">
        <v>67</v>
      </c>
      <c r="B130" s="1" t="s">
        <v>123</v>
      </c>
      <c r="C130" s="1">
        <v>3442</v>
      </c>
      <c r="D130" s="1">
        <v>-420</v>
      </c>
      <c r="E130" s="1">
        <v>10</v>
      </c>
    </row>
    <row r="131" spans="1:5">
      <c r="A131" s="1" t="s">
        <v>67</v>
      </c>
      <c r="B131" s="1" t="s">
        <v>193</v>
      </c>
      <c r="C131" s="1">
        <v>3398</v>
      </c>
      <c r="D131" s="1">
        <v>-430</v>
      </c>
      <c r="E131" s="1">
        <v>10</v>
      </c>
    </row>
    <row r="132" spans="1:5">
      <c r="A132" s="1" t="s">
        <v>67</v>
      </c>
      <c r="B132" s="1" t="s">
        <v>103</v>
      </c>
      <c r="C132" s="1">
        <v>4073</v>
      </c>
      <c r="D132" s="1">
        <v>-450</v>
      </c>
      <c r="E132" s="1">
        <v>10</v>
      </c>
    </row>
    <row r="133" spans="1:5">
      <c r="A133" s="1" t="s">
        <v>67</v>
      </c>
      <c r="B133" s="1" t="s">
        <v>140</v>
      </c>
      <c r="C133" s="1">
        <v>2050</v>
      </c>
      <c r="D133" s="1">
        <v>-480</v>
      </c>
      <c r="E133" s="1">
        <v>1000</v>
      </c>
    </row>
    <row r="134" spans="1:5">
      <c r="A134" s="1" t="s">
        <v>67</v>
      </c>
      <c r="B134" s="1" t="s">
        <v>96</v>
      </c>
      <c r="C134" s="1">
        <v>4870</v>
      </c>
      <c r="D134" s="1">
        <v>-530</v>
      </c>
      <c r="E134" s="1">
        <v>10</v>
      </c>
    </row>
    <row r="135" spans="1:5">
      <c r="A135" s="1" t="s">
        <v>67</v>
      </c>
      <c r="B135" s="1" t="s">
        <v>125</v>
      </c>
      <c r="C135" s="1">
        <v>3247</v>
      </c>
      <c r="D135" s="1">
        <v>-560</v>
      </c>
      <c r="E135" s="1">
        <v>1</v>
      </c>
    </row>
    <row r="136" spans="1:5">
      <c r="A136" s="1" t="s">
        <v>67</v>
      </c>
      <c r="B136" s="1" t="s">
        <v>147</v>
      </c>
      <c r="C136" s="1">
        <v>2049</v>
      </c>
      <c r="D136" s="1">
        <v>-570</v>
      </c>
      <c r="E136" s="1">
        <v>1000</v>
      </c>
    </row>
    <row r="137" spans="1:5">
      <c r="A137" s="1" t="s">
        <v>67</v>
      </c>
      <c r="B137" s="1" t="s">
        <v>128</v>
      </c>
      <c r="C137" s="1">
        <v>2561</v>
      </c>
      <c r="D137" s="1">
        <v>-610</v>
      </c>
      <c r="E137" s="1">
        <v>1000</v>
      </c>
    </row>
    <row r="138" spans="1:5">
      <c r="A138" s="1" t="s">
        <v>67</v>
      </c>
      <c r="B138" s="1" t="s">
        <v>130</v>
      </c>
      <c r="C138" s="1">
        <v>2452</v>
      </c>
      <c r="D138" s="1">
        <v>-610</v>
      </c>
      <c r="E138" s="1">
        <v>1010</v>
      </c>
    </row>
    <row r="139" spans="1:5">
      <c r="A139" s="1" t="s">
        <v>67</v>
      </c>
      <c r="B139" s="1" t="s">
        <v>76</v>
      </c>
      <c r="C139" s="1">
        <v>4380</v>
      </c>
      <c r="D139" s="1">
        <v>-620</v>
      </c>
      <c r="E139" s="1">
        <v>10</v>
      </c>
    </row>
    <row r="140" spans="1:5">
      <c r="A140" s="1" t="s">
        <v>67</v>
      </c>
      <c r="B140" s="1" t="s">
        <v>71</v>
      </c>
      <c r="C140" s="1">
        <v>3891</v>
      </c>
      <c r="D140" s="1">
        <v>-680</v>
      </c>
      <c r="E140" s="1">
        <v>10</v>
      </c>
    </row>
    <row r="141" spans="1:5">
      <c r="A141" s="1" t="s">
        <v>67</v>
      </c>
      <c r="B141" s="1" t="s">
        <v>150</v>
      </c>
      <c r="C141" s="1">
        <v>2069</v>
      </c>
      <c r="D141" s="1">
        <v>-700</v>
      </c>
      <c r="E141" s="1">
        <v>1010</v>
      </c>
    </row>
    <row r="142" spans="1:5">
      <c r="A142" s="1" t="s">
        <v>67</v>
      </c>
      <c r="B142" s="1" t="s">
        <v>119</v>
      </c>
      <c r="C142" s="1">
        <v>3576</v>
      </c>
      <c r="D142" s="1">
        <v>-770</v>
      </c>
      <c r="E142" s="1">
        <v>10</v>
      </c>
    </row>
    <row r="143" spans="1:5">
      <c r="A143" s="1" t="s">
        <v>67</v>
      </c>
      <c r="B143" s="1" t="s">
        <v>98</v>
      </c>
      <c r="C143" s="1">
        <v>4767</v>
      </c>
      <c r="D143" s="1">
        <v>-790</v>
      </c>
      <c r="E143" s="1">
        <v>10</v>
      </c>
    </row>
    <row r="144" spans="1:5">
      <c r="A144" s="1" t="s">
        <v>67</v>
      </c>
      <c r="B144" s="1" t="s">
        <v>163</v>
      </c>
      <c r="C144" s="1">
        <v>3288</v>
      </c>
      <c r="D144" s="1">
        <v>-800</v>
      </c>
      <c r="E144" s="1">
        <v>1000</v>
      </c>
    </row>
    <row r="145" spans="1:5">
      <c r="A145" s="1" t="s">
        <v>67</v>
      </c>
      <c r="B145" s="1" t="s">
        <v>113</v>
      </c>
      <c r="C145" s="1">
        <v>4120</v>
      </c>
      <c r="D145" s="1">
        <v>-810</v>
      </c>
      <c r="E145" s="1">
        <v>10</v>
      </c>
    </row>
    <row r="146" spans="1:5">
      <c r="A146" s="1" t="s">
        <v>67</v>
      </c>
      <c r="B146" s="1" t="s">
        <v>155</v>
      </c>
      <c r="C146" s="1">
        <v>2428</v>
      </c>
      <c r="D146" s="1">
        <v>-830</v>
      </c>
      <c r="E146" s="1">
        <v>1000</v>
      </c>
    </row>
    <row r="147" spans="1:5">
      <c r="A147" s="1" t="s">
        <v>67</v>
      </c>
      <c r="B147" s="1" t="s">
        <v>117</v>
      </c>
      <c r="C147" s="1">
        <v>3738</v>
      </c>
      <c r="D147" s="1">
        <v>-890</v>
      </c>
      <c r="E147" s="1">
        <v>1000</v>
      </c>
    </row>
    <row r="148" spans="1:5">
      <c r="A148" s="1" t="s">
        <v>67</v>
      </c>
      <c r="B148" s="1" t="s">
        <v>166</v>
      </c>
      <c r="C148" s="1">
        <v>3337</v>
      </c>
      <c r="D148" s="1">
        <v>-890</v>
      </c>
      <c r="E148" s="1">
        <v>1000</v>
      </c>
    </row>
    <row r="149" spans="1:5">
      <c r="A149" s="1" t="s">
        <v>67</v>
      </c>
      <c r="B149" s="1" t="s">
        <v>189</v>
      </c>
      <c r="C149" s="1">
        <v>3744</v>
      </c>
      <c r="D149" s="1">
        <v>-890</v>
      </c>
      <c r="E149" s="1">
        <v>1000</v>
      </c>
    </row>
    <row r="150" spans="1:5">
      <c r="A150" s="1" t="s">
        <v>67</v>
      </c>
      <c r="B150" s="1" t="s">
        <v>127</v>
      </c>
      <c r="C150" s="1">
        <v>2476</v>
      </c>
      <c r="D150" s="1">
        <v>-910</v>
      </c>
      <c r="E150" s="1">
        <v>1010</v>
      </c>
    </row>
    <row r="151" spans="1:5">
      <c r="A151" s="1" t="s">
        <v>67</v>
      </c>
      <c r="B151" s="1" t="s">
        <v>6</v>
      </c>
      <c r="C151" s="1">
        <v>4103</v>
      </c>
      <c r="D151" s="1">
        <v>-960</v>
      </c>
      <c r="E151" s="1">
        <v>1000</v>
      </c>
    </row>
    <row r="152" spans="1:5">
      <c r="A152" s="1" t="s">
        <v>67</v>
      </c>
      <c r="B152" s="1" t="s">
        <v>105</v>
      </c>
      <c r="C152" s="1">
        <v>3493</v>
      </c>
      <c r="D152" s="1">
        <v>-970</v>
      </c>
      <c r="E152" s="1">
        <v>1010</v>
      </c>
    </row>
    <row r="153" spans="1:5">
      <c r="A153" s="1" t="s">
        <v>67</v>
      </c>
      <c r="B153" s="1" t="s">
        <v>23</v>
      </c>
      <c r="C153" s="1">
        <v>2493</v>
      </c>
      <c r="D153" s="1">
        <v>-970</v>
      </c>
      <c r="E153" s="1">
        <v>1000</v>
      </c>
    </row>
    <row r="154" spans="1:5">
      <c r="A154" s="1" t="s">
        <v>67</v>
      </c>
      <c r="B154" s="1" t="s">
        <v>169</v>
      </c>
      <c r="C154" s="1">
        <v>3216</v>
      </c>
      <c r="D154" s="1">
        <v>-970</v>
      </c>
      <c r="E154" s="1">
        <v>1000</v>
      </c>
    </row>
    <row r="155" spans="1:5">
      <c r="A155" s="1" t="s">
        <v>67</v>
      </c>
      <c r="B155" s="1" t="s">
        <v>80</v>
      </c>
      <c r="C155" s="1">
        <v>4218</v>
      </c>
      <c r="D155" s="1">
        <v>-1000</v>
      </c>
      <c r="E155" s="1">
        <v>1000</v>
      </c>
    </row>
    <row r="156" spans="1:5">
      <c r="A156" s="1" t="s">
        <v>67</v>
      </c>
      <c r="B156" s="1" t="s">
        <v>107</v>
      </c>
      <c r="C156" s="1">
        <v>3476</v>
      </c>
      <c r="D156" s="1">
        <v>-1010</v>
      </c>
      <c r="E156" s="1">
        <v>1010</v>
      </c>
    </row>
    <row r="157" spans="1:5">
      <c r="A157" s="1" t="s">
        <v>67</v>
      </c>
      <c r="B157" s="1" t="s">
        <v>18</v>
      </c>
      <c r="C157" s="1">
        <v>3555</v>
      </c>
      <c r="D157" s="1">
        <v>-1010</v>
      </c>
      <c r="E157" s="1">
        <v>1010</v>
      </c>
    </row>
    <row r="158" spans="1:5">
      <c r="A158" s="1" t="s">
        <v>67</v>
      </c>
      <c r="B158" s="1" t="s">
        <v>181</v>
      </c>
      <c r="C158" s="1">
        <v>3656</v>
      </c>
      <c r="D158" s="1">
        <v>-1020</v>
      </c>
      <c r="E158" s="1">
        <v>1000</v>
      </c>
    </row>
    <row r="159" spans="1:5">
      <c r="A159" s="1" t="s">
        <v>67</v>
      </c>
      <c r="B159" s="1" t="s">
        <v>160</v>
      </c>
      <c r="C159" s="1">
        <v>2725</v>
      </c>
      <c r="D159" s="1">
        <v>-1040</v>
      </c>
      <c r="E159" s="1">
        <v>1010</v>
      </c>
    </row>
    <row r="160" spans="1:5">
      <c r="A160" s="1" t="s">
        <v>67</v>
      </c>
      <c r="B160" s="1" t="s">
        <v>42</v>
      </c>
      <c r="C160" s="1">
        <v>3955</v>
      </c>
      <c r="D160" s="1">
        <v>-1050</v>
      </c>
      <c r="E160" s="1">
        <v>1000</v>
      </c>
    </row>
    <row r="161" spans="1:5">
      <c r="A161" s="1" t="s">
        <v>67</v>
      </c>
      <c r="B161" s="1" t="s">
        <v>0</v>
      </c>
      <c r="C161" s="1">
        <v>4526</v>
      </c>
      <c r="D161" s="1">
        <v>-1060</v>
      </c>
      <c r="E161" s="1">
        <v>1010</v>
      </c>
    </row>
    <row r="162" spans="1:5">
      <c r="A162" s="1" t="s">
        <v>67</v>
      </c>
      <c r="B162" s="1" t="s">
        <v>91</v>
      </c>
      <c r="C162" s="1">
        <v>4966</v>
      </c>
      <c r="D162" s="1">
        <v>-1060</v>
      </c>
      <c r="E162" s="1">
        <v>1</v>
      </c>
    </row>
    <row r="163" spans="1:5">
      <c r="A163" s="1" t="s">
        <v>67</v>
      </c>
      <c r="B163" s="1" t="s">
        <v>79</v>
      </c>
      <c r="C163" s="1">
        <v>4580</v>
      </c>
      <c r="D163" s="1">
        <v>-1100</v>
      </c>
      <c r="E163" s="1">
        <v>1010</v>
      </c>
    </row>
    <row r="164" spans="1:5">
      <c r="A164" s="1" t="s">
        <v>67</v>
      </c>
      <c r="B164" s="1" t="s">
        <v>100</v>
      </c>
      <c r="C164" s="1">
        <v>4059</v>
      </c>
      <c r="D164" s="1">
        <v>-1150</v>
      </c>
      <c r="E164" s="1">
        <v>1000</v>
      </c>
    </row>
    <row r="165" spans="1:5">
      <c r="A165" s="1" t="s">
        <v>67</v>
      </c>
      <c r="B165" s="1" t="s">
        <v>179</v>
      </c>
      <c r="C165" s="1">
        <v>3832</v>
      </c>
      <c r="D165" s="1">
        <v>-1260</v>
      </c>
      <c r="E165" s="1">
        <v>1010</v>
      </c>
    </row>
    <row r="166" spans="1:5">
      <c r="A166" s="1" t="s">
        <v>67</v>
      </c>
      <c r="B166" s="1" t="s">
        <v>184</v>
      </c>
      <c r="C166" s="1">
        <v>3974</v>
      </c>
      <c r="D166" s="1">
        <v>-1300</v>
      </c>
      <c r="E166" s="1">
        <v>1000</v>
      </c>
    </row>
    <row r="167" spans="1:5">
      <c r="A167" s="1" t="s">
        <v>67</v>
      </c>
      <c r="B167" s="1" t="s">
        <v>84</v>
      </c>
      <c r="C167" s="1">
        <v>4446</v>
      </c>
      <c r="D167" s="1">
        <v>-1380</v>
      </c>
      <c r="E167" s="1">
        <v>1000</v>
      </c>
    </row>
    <row r="168" spans="1:5">
      <c r="A168" s="1" t="s">
        <v>67</v>
      </c>
      <c r="B168" s="1" t="s">
        <v>92</v>
      </c>
      <c r="C168" s="1">
        <v>4734</v>
      </c>
      <c r="D168" s="1">
        <v>-1380</v>
      </c>
      <c r="E168" s="1">
        <v>1010</v>
      </c>
    </row>
    <row r="169" spans="1:5">
      <c r="A169" s="1" t="s">
        <v>67</v>
      </c>
      <c r="B169" s="1" t="s">
        <v>2</v>
      </c>
      <c r="C169" s="1">
        <v>4127</v>
      </c>
      <c r="D169" s="1">
        <v>-1460</v>
      </c>
      <c r="E169" s="1">
        <v>1010</v>
      </c>
    </row>
    <row r="170" spans="1:5">
      <c r="A170" s="1" t="s">
        <v>67</v>
      </c>
      <c r="B170" s="1" t="s">
        <v>153</v>
      </c>
      <c r="C170" s="1">
        <v>2342</v>
      </c>
      <c r="D170" s="1">
        <v>-1620</v>
      </c>
      <c r="E170" s="1">
        <v>1010</v>
      </c>
    </row>
    <row r="171" spans="1:5">
      <c r="A171" s="1" t="s">
        <v>67</v>
      </c>
      <c r="B171" s="1" t="s">
        <v>164</v>
      </c>
      <c r="C171" s="1">
        <v>3110</v>
      </c>
      <c r="D171" s="1">
        <v>-1760</v>
      </c>
      <c r="E171" s="1">
        <v>1010</v>
      </c>
    </row>
  </sheetData>
  <sortState ref="A1:E398">
    <sortCondition descending="1" ref="D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H26" sqref="H26"/>
    </sheetView>
  </sheetViews>
  <sheetFormatPr defaultRowHeight="13.5"/>
  <cols>
    <col min="2" max="2" width="13.75" customWidth="1"/>
  </cols>
  <sheetData>
    <row r="1" spans="1:4" s="1" customFormat="1">
      <c r="A1" s="1" t="s">
        <v>67</v>
      </c>
      <c r="B1" s="1" t="s">
        <v>142</v>
      </c>
      <c r="C1" s="1">
        <v>1934</v>
      </c>
      <c r="D1" s="1">
        <v>-140</v>
      </c>
    </row>
    <row r="2" spans="1:4" s="1" customFormat="1">
      <c r="A2" s="1" t="s">
        <v>67</v>
      </c>
      <c r="B2" s="1" t="s">
        <v>68</v>
      </c>
      <c r="C2" s="1">
        <v>3851</v>
      </c>
      <c r="D2" s="1">
        <v>-200</v>
      </c>
    </row>
    <row r="3" spans="1:4" s="1" customFormat="1">
      <c r="A3" s="1" t="s">
        <v>67</v>
      </c>
      <c r="B3" s="1" t="s">
        <v>134</v>
      </c>
      <c r="C3" s="1">
        <v>2344</v>
      </c>
      <c r="D3" s="1">
        <v>-200</v>
      </c>
    </row>
    <row r="4" spans="1:4" s="1" customFormat="1">
      <c r="A4" s="1" t="s">
        <v>67</v>
      </c>
      <c r="B4" s="1" t="s">
        <v>136</v>
      </c>
      <c r="C4" s="1">
        <v>2232</v>
      </c>
      <c r="D4" s="1">
        <v>-220</v>
      </c>
    </row>
    <row r="5" spans="1:4" s="1" customFormat="1">
      <c r="A5" s="1" t="s">
        <v>67</v>
      </c>
      <c r="B5" s="1" t="s">
        <v>138</v>
      </c>
      <c r="C5" s="1">
        <v>2072</v>
      </c>
      <c r="D5" s="1">
        <v>-330</v>
      </c>
    </row>
    <row r="6" spans="1:4" s="1" customFormat="1">
      <c r="A6" s="1" t="s">
        <v>67</v>
      </c>
      <c r="B6" s="1" t="s">
        <v>83</v>
      </c>
      <c r="C6" s="1">
        <v>4231</v>
      </c>
      <c r="D6" s="1">
        <v>-350</v>
      </c>
    </row>
    <row r="7" spans="1:4" s="1" customFormat="1">
      <c r="A7" s="1" t="s">
        <v>67</v>
      </c>
      <c r="B7" s="1" t="s">
        <v>132</v>
      </c>
      <c r="C7" s="1">
        <v>2386</v>
      </c>
      <c r="D7" s="1">
        <v>-360</v>
      </c>
    </row>
    <row r="8" spans="1:4" s="1" customFormat="1">
      <c r="A8" s="1" t="s">
        <v>67</v>
      </c>
      <c r="B8" s="1" t="s">
        <v>121</v>
      </c>
      <c r="C8" s="1">
        <v>3676</v>
      </c>
      <c r="D8" s="1">
        <v>-410</v>
      </c>
    </row>
    <row r="9" spans="1:4" s="1" customFormat="1">
      <c r="A9" s="1" t="s">
        <v>67</v>
      </c>
      <c r="B9" s="1" t="s">
        <v>15</v>
      </c>
      <c r="C9" s="1">
        <v>4134</v>
      </c>
      <c r="D9" s="1">
        <v>-420</v>
      </c>
    </row>
    <row r="10" spans="1:4" s="1" customFormat="1">
      <c r="A10" s="1" t="s">
        <v>67</v>
      </c>
      <c r="B10" s="1" t="s">
        <v>123</v>
      </c>
      <c r="C10" s="1">
        <v>3442</v>
      </c>
      <c r="D10" s="1">
        <v>-420</v>
      </c>
    </row>
    <row r="11" spans="1:4" s="1" customFormat="1">
      <c r="A11" s="1" t="s">
        <v>67</v>
      </c>
      <c r="B11" s="1" t="s">
        <v>193</v>
      </c>
      <c r="C11" s="1">
        <v>3398</v>
      </c>
      <c r="D11" s="1">
        <v>-430</v>
      </c>
    </row>
    <row r="12" spans="1:4" s="1" customFormat="1">
      <c r="A12" s="1" t="s">
        <v>67</v>
      </c>
      <c r="B12" s="1" t="s">
        <v>103</v>
      </c>
      <c r="C12" s="1">
        <v>4073</v>
      </c>
      <c r="D12" s="1">
        <v>-450</v>
      </c>
    </row>
    <row r="13" spans="1:4" s="1" customFormat="1">
      <c r="A13" s="1" t="s">
        <v>67</v>
      </c>
      <c r="B13" s="1" t="s">
        <v>140</v>
      </c>
      <c r="C13" s="1">
        <v>2050</v>
      </c>
      <c r="D13" s="1">
        <v>-480</v>
      </c>
    </row>
    <row r="14" spans="1:4" s="1" customFormat="1">
      <c r="A14" s="1" t="s">
        <v>67</v>
      </c>
      <c r="B14" s="1" t="s">
        <v>96</v>
      </c>
      <c r="C14" s="1">
        <v>4870</v>
      </c>
      <c r="D14" s="1">
        <v>-530</v>
      </c>
    </row>
    <row r="15" spans="1:4" s="1" customFormat="1">
      <c r="A15" s="1" t="s">
        <v>67</v>
      </c>
      <c r="B15" s="1" t="s">
        <v>125</v>
      </c>
      <c r="C15" s="1">
        <v>3247</v>
      </c>
      <c r="D15" s="1">
        <v>-560</v>
      </c>
    </row>
    <row r="16" spans="1:4" s="1" customFormat="1">
      <c r="A16" s="1" t="s">
        <v>67</v>
      </c>
      <c r="B16" s="1" t="s">
        <v>147</v>
      </c>
      <c r="C16" s="1">
        <v>2049</v>
      </c>
      <c r="D16" s="1">
        <v>-570</v>
      </c>
    </row>
    <row r="17" spans="1:4" s="1" customFormat="1">
      <c r="A17" s="1" t="s">
        <v>67</v>
      </c>
      <c r="B17" s="1" t="s">
        <v>128</v>
      </c>
      <c r="C17" s="1">
        <v>2561</v>
      </c>
      <c r="D17" s="1">
        <v>-610</v>
      </c>
    </row>
    <row r="18" spans="1:4" s="1" customFormat="1">
      <c r="A18" s="1" t="s">
        <v>67</v>
      </c>
      <c r="B18" s="1" t="s">
        <v>130</v>
      </c>
      <c r="C18" s="1">
        <v>2452</v>
      </c>
      <c r="D18" s="1">
        <v>-610</v>
      </c>
    </row>
    <row r="19" spans="1:4" s="1" customFormat="1">
      <c r="A19" s="1" t="s">
        <v>67</v>
      </c>
      <c r="B19" s="1" t="s">
        <v>76</v>
      </c>
      <c r="C19" s="1">
        <v>4380</v>
      </c>
      <c r="D19" s="1">
        <v>-620</v>
      </c>
    </row>
    <row r="20" spans="1:4" s="1" customFormat="1">
      <c r="A20" s="1" t="s">
        <v>67</v>
      </c>
      <c r="B20" s="1" t="s">
        <v>71</v>
      </c>
      <c r="C20" s="1">
        <v>3891</v>
      </c>
      <c r="D20" s="1">
        <v>-680</v>
      </c>
    </row>
    <row r="21" spans="1:4" s="1" customFormat="1">
      <c r="A21" s="1" t="s">
        <v>67</v>
      </c>
      <c r="B21" s="1" t="s">
        <v>150</v>
      </c>
      <c r="C21" s="1">
        <v>2069</v>
      </c>
      <c r="D21" s="1">
        <v>-700</v>
      </c>
    </row>
    <row r="22" spans="1:4" s="1" customFormat="1">
      <c r="A22" s="1" t="s">
        <v>67</v>
      </c>
      <c r="B22" s="1" t="s">
        <v>119</v>
      </c>
      <c r="C22" s="1">
        <v>3576</v>
      </c>
      <c r="D22" s="1">
        <v>-770</v>
      </c>
    </row>
    <row r="23" spans="1:4" s="1" customFormat="1">
      <c r="A23" s="1" t="s">
        <v>67</v>
      </c>
      <c r="B23" s="1" t="s">
        <v>98</v>
      </c>
      <c r="C23" s="1">
        <v>4767</v>
      </c>
      <c r="D23" s="1">
        <v>-790</v>
      </c>
    </row>
    <row r="24" spans="1:4" s="1" customFormat="1">
      <c r="A24" s="1" t="s">
        <v>67</v>
      </c>
      <c r="B24" s="1" t="s">
        <v>163</v>
      </c>
      <c r="C24" s="1">
        <v>3288</v>
      </c>
      <c r="D24" s="1">
        <v>-800</v>
      </c>
    </row>
    <row r="25" spans="1:4" s="1" customFormat="1">
      <c r="A25" s="1" t="s">
        <v>67</v>
      </c>
      <c r="B25" s="1" t="s">
        <v>113</v>
      </c>
      <c r="C25" s="1">
        <v>4120</v>
      </c>
      <c r="D25" s="1">
        <v>-810</v>
      </c>
    </row>
    <row r="26" spans="1:4" s="1" customFormat="1">
      <c r="A26" s="1" t="s">
        <v>67</v>
      </c>
      <c r="B26" s="1" t="s">
        <v>155</v>
      </c>
      <c r="C26" s="1">
        <v>2428</v>
      </c>
      <c r="D26" s="1">
        <v>-830</v>
      </c>
    </row>
    <row r="27" spans="1:4" s="1" customFormat="1">
      <c r="A27" s="1" t="s">
        <v>67</v>
      </c>
      <c r="B27" s="1" t="s">
        <v>117</v>
      </c>
      <c r="C27" s="1">
        <v>3738</v>
      </c>
      <c r="D27" s="1">
        <v>-890</v>
      </c>
    </row>
    <row r="28" spans="1:4" s="1" customFormat="1">
      <c r="A28" s="1" t="s">
        <v>67</v>
      </c>
      <c r="B28" s="1" t="s">
        <v>166</v>
      </c>
      <c r="C28" s="1">
        <v>3337</v>
      </c>
      <c r="D28" s="1">
        <v>-890</v>
      </c>
    </row>
    <row r="29" spans="1:4" s="1" customFormat="1">
      <c r="A29" s="1" t="s">
        <v>67</v>
      </c>
      <c r="B29" s="1" t="s">
        <v>189</v>
      </c>
      <c r="C29" s="1">
        <v>3744</v>
      </c>
      <c r="D29" s="1">
        <v>-890</v>
      </c>
    </row>
    <row r="30" spans="1:4" s="1" customFormat="1">
      <c r="A30" s="1" t="s">
        <v>67</v>
      </c>
      <c r="B30" s="1" t="s">
        <v>127</v>
      </c>
      <c r="C30" s="1">
        <v>2476</v>
      </c>
      <c r="D30" s="1">
        <v>-910</v>
      </c>
    </row>
    <row r="31" spans="1:4" s="1" customFormat="1">
      <c r="A31" s="1" t="s">
        <v>67</v>
      </c>
      <c r="B31" s="1" t="s">
        <v>6</v>
      </c>
      <c r="C31" s="1">
        <v>4103</v>
      </c>
      <c r="D31" s="1">
        <v>-960</v>
      </c>
    </row>
    <row r="32" spans="1:4" s="1" customFormat="1">
      <c r="A32" s="1" t="s">
        <v>67</v>
      </c>
      <c r="B32" s="1" t="s">
        <v>105</v>
      </c>
      <c r="C32" s="1">
        <v>3493</v>
      </c>
      <c r="D32" s="1">
        <v>-970</v>
      </c>
    </row>
    <row r="33" spans="1:4" s="1" customFormat="1">
      <c r="A33" s="1" t="s">
        <v>67</v>
      </c>
      <c r="B33" s="1" t="s">
        <v>23</v>
      </c>
      <c r="C33" s="1">
        <v>2493</v>
      </c>
      <c r="D33" s="1">
        <v>-970</v>
      </c>
    </row>
    <row r="34" spans="1:4" s="1" customFormat="1">
      <c r="A34" s="1" t="s">
        <v>67</v>
      </c>
      <c r="B34" s="1" t="s">
        <v>169</v>
      </c>
      <c r="C34" s="1">
        <v>3216</v>
      </c>
      <c r="D34" s="1">
        <v>-970</v>
      </c>
    </row>
    <row r="35" spans="1:4" s="1" customFormat="1">
      <c r="A35" s="1" t="s">
        <v>67</v>
      </c>
      <c r="B35" s="1" t="s">
        <v>80</v>
      </c>
      <c r="C35" s="1">
        <v>4218</v>
      </c>
      <c r="D35" s="1">
        <v>-1000</v>
      </c>
    </row>
    <row r="36" spans="1:4" s="1" customFormat="1">
      <c r="A36" s="1" t="s">
        <v>67</v>
      </c>
      <c r="B36" s="1" t="s">
        <v>107</v>
      </c>
      <c r="C36" s="1">
        <v>3476</v>
      </c>
      <c r="D36" s="1">
        <v>-1010</v>
      </c>
    </row>
    <row r="37" spans="1:4" s="1" customFormat="1">
      <c r="A37" s="1" t="s">
        <v>67</v>
      </c>
      <c r="B37" s="1" t="s">
        <v>18</v>
      </c>
      <c r="C37" s="1">
        <v>3555</v>
      </c>
      <c r="D37" s="1">
        <v>-1010</v>
      </c>
    </row>
    <row r="38" spans="1:4" s="1" customFormat="1">
      <c r="A38" s="1" t="s">
        <v>67</v>
      </c>
      <c r="B38" s="1" t="s">
        <v>181</v>
      </c>
      <c r="C38" s="1">
        <v>3656</v>
      </c>
      <c r="D38" s="1">
        <v>-1020</v>
      </c>
    </row>
    <row r="39" spans="1:4" s="1" customFormat="1">
      <c r="A39" s="1" t="s">
        <v>67</v>
      </c>
      <c r="B39" s="1" t="s">
        <v>160</v>
      </c>
      <c r="C39" s="1">
        <v>2725</v>
      </c>
      <c r="D39" s="1">
        <v>-1040</v>
      </c>
    </row>
    <row r="40" spans="1:4" s="1" customFormat="1">
      <c r="A40" s="1" t="s">
        <v>67</v>
      </c>
      <c r="B40" s="1" t="s">
        <v>42</v>
      </c>
      <c r="C40" s="1">
        <v>3955</v>
      </c>
      <c r="D40" s="1">
        <v>-1050</v>
      </c>
    </row>
    <row r="41" spans="1:4" s="1" customFormat="1">
      <c r="A41" s="1" t="s">
        <v>67</v>
      </c>
      <c r="B41" s="1" t="s">
        <v>0</v>
      </c>
      <c r="C41" s="1">
        <v>4526</v>
      </c>
      <c r="D41" s="1">
        <v>-1060</v>
      </c>
    </row>
    <row r="42" spans="1:4" s="1" customFormat="1">
      <c r="A42" s="1" t="s">
        <v>67</v>
      </c>
      <c r="B42" s="1" t="s">
        <v>91</v>
      </c>
      <c r="C42" s="1">
        <v>4966</v>
      </c>
      <c r="D42" s="1">
        <v>-1060</v>
      </c>
    </row>
    <row r="43" spans="1:4" s="1" customFormat="1">
      <c r="A43" s="1" t="s">
        <v>67</v>
      </c>
      <c r="B43" s="1" t="s">
        <v>79</v>
      </c>
      <c r="C43" s="1">
        <v>4580</v>
      </c>
      <c r="D43" s="1">
        <v>-1100</v>
      </c>
    </row>
    <row r="44" spans="1:4" s="1" customFormat="1">
      <c r="A44" s="1" t="s">
        <v>67</v>
      </c>
      <c r="B44" s="1" t="s">
        <v>100</v>
      </c>
      <c r="C44" s="1">
        <v>4059</v>
      </c>
      <c r="D44" s="1">
        <v>-1150</v>
      </c>
    </row>
    <row r="45" spans="1:4" s="1" customFormat="1">
      <c r="A45" s="1" t="s">
        <v>67</v>
      </c>
      <c r="B45" s="1" t="s">
        <v>179</v>
      </c>
      <c r="C45" s="1">
        <v>3832</v>
      </c>
      <c r="D45" s="1">
        <v>-1260</v>
      </c>
    </row>
    <row r="46" spans="1:4" s="1" customFormat="1">
      <c r="A46" s="1" t="s">
        <v>67</v>
      </c>
      <c r="B46" s="1" t="s">
        <v>184</v>
      </c>
      <c r="C46" s="1">
        <v>3974</v>
      </c>
      <c r="D46" s="1">
        <v>-1300</v>
      </c>
    </row>
    <row r="47" spans="1:4" s="1" customFormat="1">
      <c r="A47" s="1" t="s">
        <v>67</v>
      </c>
      <c r="B47" s="1" t="s">
        <v>84</v>
      </c>
      <c r="C47" s="1">
        <v>4446</v>
      </c>
      <c r="D47" s="1">
        <v>-1380</v>
      </c>
    </row>
    <row r="48" spans="1:4" s="1" customFormat="1">
      <c r="A48" s="1" t="s">
        <v>67</v>
      </c>
      <c r="B48" s="1" t="s">
        <v>92</v>
      </c>
      <c r="C48" s="1">
        <v>4734</v>
      </c>
      <c r="D48" s="1">
        <v>-1380</v>
      </c>
    </row>
    <row r="49" spans="1:4" s="1" customFormat="1">
      <c r="A49" s="1" t="s">
        <v>67</v>
      </c>
      <c r="B49" s="1" t="s">
        <v>2</v>
      </c>
      <c r="C49" s="1">
        <v>4127</v>
      </c>
      <c r="D49" s="1">
        <v>-1460</v>
      </c>
    </row>
    <row r="50" spans="1:4" s="1" customFormat="1">
      <c r="A50" s="1" t="s">
        <v>67</v>
      </c>
      <c r="B50" s="1" t="s">
        <v>153</v>
      </c>
      <c r="C50" s="1">
        <v>2342</v>
      </c>
      <c r="D50" s="1">
        <v>-1620</v>
      </c>
    </row>
    <row r="51" spans="1:4" s="1" customFormat="1">
      <c r="A51" s="1" t="s">
        <v>67</v>
      </c>
      <c r="B51" s="1" t="s">
        <v>164</v>
      </c>
      <c r="C51" s="1">
        <v>3110</v>
      </c>
      <c r="D51" s="1">
        <v>-1760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G28" sqref="G28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-140</v>
      </c>
      <c r="B1">
        <f>0-A1</f>
        <v>140</v>
      </c>
    </row>
    <row r="2" spans="1:6">
      <c r="A2" s="1">
        <v>-200</v>
      </c>
      <c r="B2" s="1">
        <f t="shared" ref="B2:B51" si="0">0-A2</f>
        <v>200</v>
      </c>
      <c r="E2" s="1" t="s">
        <v>44</v>
      </c>
    </row>
    <row r="3" spans="1:6">
      <c r="A3" s="1">
        <v>-200</v>
      </c>
      <c r="B3" s="1">
        <f t="shared" si="0"/>
        <v>200</v>
      </c>
      <c r="E3" s="1" t="s">
        <v>45</v>
      </c>
      <c r="F3">
        <f>COUNTIFS(B1:B78,"&gt;=100",B1:B78,"&lt;=500")</f>
        <v>13</v>
      </c>
    </row>
    <row r="4" spans="1:6">
      <c r="A4" s="1">
        <v>-220</v>
      </c>
      <c r="B4" s="1">
        <f t="shared" si="0"/>
        <v>220</v>
      </c>
      <c r="E4" s="1" t="s">
        <v>46</v>
      </c>
      <c r="F4">
        <f>COUNTIFS(B1:B78,"&gt;=501",B1:B78,"&lt;=1000")</f>
        <v>22</v>
      </c>
    </row>
    <row r="5" spans="1:6">
      <c r="A5" s="1">
        <v>-330</v>
      </c>
      <c r="B5" s="1">
        <f t="shared" si="0"/>
        <v>330</v>
      </c>
      <c r="E5" s="1" t="s">
        <v>47</v>
      </c>
      <c r="F5">
        <f>COUNTIFS(B1:B78,"&gt;=1001",B1:B78,"&lt;=1500")</f>
        <v>14</v>
      </c>
    </row>
    <row r="6" spans="1:6">
      <c r="A6" s="1">
        <v>-350</v>
      </c>
      <c r="B6" s="1">
        <f t="shared" si="0"/>
        <v>350</v>
      </c>
      <c r="E6" s="1" t="s">
        <v>48</v>
      </c>
      <c r="F6">
        <f>COUNTIFS(B1:B78,"&gt;=1501",B1:B78,"&lt;=2000")</f>
        <v>2</v>
      </c>
    </row>
    <row r="7" spans="1:6">
      <c r="A7" s="1">
        <v>-360</v>
      </c>
      <c r="B7" s="1">
        <f t="shared" si="0"/>
        <v>360</v>
      </c>
      <c r="E7" s="1" t="s">
        <v>52</v>
      </c>
      <c r="F7">
        <f>COUNTIFS(B1:B78,"&gt;=2001",B1:B78,"&lt;=2500")</f>
        <v>0</v>
      </c>
    </row>
    <row r="8" spans="1:6">
      <c r="A8" s="1">
        <v>-410</v>
      </c>
      <c r="B8" s="1">
        <f t="shared" si="0"/>
        <v>410</v>
      </c>
    </row>
    <row r="9" spans="1:6">
      <c r="A9" s="1">
        <v>-420</v>
      </c>
      <c r="B9" s="1">
        <f t="shared" si="0"/>
        <v>420</v>
      </c>
    </row>
    <row r="10" spans="1:6">
      <c r="A10" s="1">
        <v>-420</v>
      </c>
      <c r="B10" s="1">
        <f t="shared" si="0"/>
        <v>420</v>
      </c>
    </row>
    <row r="11" spans="1:6">
      <c r="A11" s="1">
        <v>-430</v>
      </c>
      <c r="B11" s="1">
        <f t="shared" si="0"/>
        <v>430</v>
      </c>
    </row>
    <row r="12" spans="1:6">
      <c r="A12" s="1">
        <v>-450</v>
      </c>
      <c r="B12" s="1">
        <f t="shared" si="0"/>
        <v>450</v>
      </c>
    </row>
    <row r="13" spans="1:6">
      <c r="A13" s="1">
        <v>-480</v>
      </c>
      <c r="B13" s="1">
        <f t="shared" si="0"/>
        <v>480</v>
      </c>
    </row>
    <row r="14" spans="1:6">
      <c r="A14" s="1">
        <v>-530</v>
      </c>
      <c r="B14" s="1">
        <f t="shared" si="0"/>
        <v>530</v>
      </c>
    </row>
    <row r="15" spans="1:6">
      <c r="A15" s="1">
        <v>-560</v>
      </c>
      <c r="B15" s="1">
        <f t="shared" si="0"/>
        <v>560</v>
      </c>
    </row>
    <row r="16" spans="1:6">
      <c r="A16" s="1">
        <v>-570</v>
      </c>
      <c r="B16" s="1">
        <f t="shared" si="0"/>
        <v>570</v>
      </c>
    </row>
    <row r="17" spans="1:2">
      <c r="A17" s="1">
        <v>-610</v>
      </c>
      <c r="B17" s="1">
        <f t="shared" si="0"/>
        <v>610</v>
      </c>
    </row>
    <row r="18" spans="1:2">
      <c r="A18" s="1">
        <v>-610</v>
      </c>
      <c r="B18" s="1">
        <f t="shared" si="0"/>
        <v>610</v>
      </c>
    </row>
    <row r="19" spans="1:2">
      <c r="A19" s="1">
        <v>-620</v>
      </c>
      <c r="B19" s="1">
        <f t="shared" si="0"/>
        <v>620</v>
      </c>
    </row>
    <row r="20" spans="1:2">
      <c r="A20" s="1">
        <v>-680</v>
      </c>
      <c r="B20" s="1">
        <f t="shared" si="0"/>
        <v>680</v>
      </c>
    </row>
    <row r="21" spans="1:2">
      <c r="A21" s="1">
        <v>-700</v>
      </c>
      <c r="B21" s="1">
        <f t="shared" si="0"/>
        <v>700</v>
      </c>
    </row>
    <row r="22" spans="1:2">
      <c r="A22" s="1">
        <v>-770</v>
      </c>
      <c r="B22" s="1">
        <f t="shared" si="0"/>
        <v>770</v>
      </c>
    </row>
    <row r="23" spans="1:2">
      <c r="A23" s="1">
        <v>-790</v>
      </c>
      <c r="B23" s="1">
        <f t="shared" si="0"/>
        <v>790</v>
      </c>
    </row>
    <row r="24" spans="1:2">
      <c r="A24" s="1">
        <v>-800</v>
      </c>
      <c r="B24" s="1">
        <f t="shared" si="0"/>
        <v>800</v>
      </c>
    </row>
    <row r="25" spans="1:2">
      <c r="A25" s="1">
        <v>-810</v>
      </c>
      <c r="B25" s="1">
        <f t="shared" si="0"/>
        <v>810</v>
      </c>
    </row>
    <row r="26" spans="1:2">
      <c r="A26" s="1">
        <v>-830</v>
      </c>
      <c r="B26" s="1">
        <f t="shared" si="0"/>
        <v>830</v>
      </c>
    </row>
    <row r="27" spans="1:2">
      <c r="A27" s="1">
        <v>-890</v>
      </c>
      <c r="B27" s="1">
        <f t="shared" si="0"/>
        <v>890</v>
      </c>
    </row>
    <row r="28" spans="1:2">
      <c r="A28" s="1">
        <v>-890</v>
      </c>
      <c r="B28" s="1">
        <f t="shared" si="0"/>
        <v>890</v>
      </c>
    </row>
    <row r="29" spans="1:2">
      <c r="A29" s="1">
        <v>-890</v>
      </c>
      <c r="B29" s="1">
        <f t="shared" si="0"/>
        <v>890</v>
      </c>
    </row>
    <row r="30" spans="1:2">
      <c r="A30" s="1">
        <v>-910</v>
      </c>
      <c r="B30" s="1">
        <f t="shared" si="0"/>
        <v>910</v>
      </c>
    </row>
    <row r="31" spans="1:2">
      <c r="A31" s="1">
        <v>-960</v>
      </c>
      <c r="B31" s="1">
        <f t="shared" si="0"/>
        <v>960</v>
      </c>
    </row>
    <row r="32" spans="1:2">
      <c r="A32" s="1">
        <v>-970</v>
      </c>
      <c r="B32" s="1">
        <f t="shared" si="0"/>
        <v>970</v>
      </c>
    </row>
    <row r="33" spans="1:2">
      <c r="A33" s="1">
        <v>-970</v>
      </c>
      <c r="B33" s="1">
        <f t="shared" si="0"/>
        <v>970</v>
      </c>
    </row>
    <row r="34" spans="1:2">
      <c r="A34" s="1">
        <v>-970</v>
      </c>
      <c r="B34" s="1">
        <f t="shared" si="0"/>
        <v>970</v>
      </c>
    </row>
    <row r="35" spans="1:2">
      <c r="A35" s="1">
        <v>-1000</v>
      </c>
      <c r="B35" s="1">
        <f t="shared" si="0"/>
        <v>1000</v>
      </c>
    </row>
    <row r="36" spans="1:2">
      <c r="A36" s="1">
        <v>-1010</v>
      </c>
      <c r="B36" s="1">
        <f t="shared" si="0"/>
        <v>1010</v>
      </c>
    </row>
    <row r="37" spans="1:2">
      <c r="A37" s="1">
        <v>-1010</v>
      </c>
      <c r="B37" s="1">
        <f t="shared" si="0"/>
        <v>1010</v>
      </c>
    </row>
    <row r="38" spans="1:2">
      <c r="A38" s="1">
        <v>-1020</v>
      </c>
      <c r="B38" s="1">
        <f t="shared" si="0"/>
        <v>1020</v>
      </c>
    </row>
    <row r="39" spans="1:2">
      <c r="A39" s="1">
        <v>-1040</v>
      </c>
      <c r="B39" s="1">
        <f t="shared" si="0"/>
        <v>1040</v>
      </c>
    </row>
    <row r="40" spans="1:2">
      <c r="A40" s="1">
        <v>-1050</v>
      </c>
      <c r="B40" s="1">
        <f t="shared" si="0"/>
        <v>1050</v>
      </c>
    </row>
    <row r="41" spans="1:2">
      <c r="A41" s="1">
        <v>-1060</v>
      </c>
      <c r="B41" s="1">
        <f t="shared" si="0"/>
        <v>1060</v>
      </c>
    </row>
    <row r="42" spans="1:2">
      <c r="A42" s="1">
        <v>-1060</v>
      </c>
      <c r="B42" s="1">
        <f t="shared" si="0"/>
        <v>1060</v>
      </c>
    </row>
    <row r="43" spans="1:2">
      <c r="A43" s="1">
        <v>-1100</v>
      </c>
      <c r="B43" s="1">
        <f t="shared" si="0"/>
        <v>1100</v>
      </c>
    </row>
    <row r="44" spans="1:2">
      <c r="A44" s="1">
        <v>-1150</v>
      </c>
      <c r="B44" s="1">
        <f t="shared" si="0"/>
        <v>1150</v>
      </c>
    </row>
    <row r="45" spans="1:2">
      <c r="A45" s="1">
        <v>-1260</v>
      </c>
      <c r="B45" s="1">
        <f t="shared" si="0"/>
        <v>1260</v>
      </c>
    </row>
    <row r="46" spans="1:2">
      <c r="A46" s="1">
        <v>-1300</v>
      </c>
      <c r="B46" s="1">
        <f t="shared" si="0"/>
        <v>1300</v>
      </c>
    </row>
    <row r="47" spans="1:2">
      <c r="A47" s="1">
        <v>-1380</v>
      </c>
      <c r="B47" s="1">
        <f t="shared" si="0"/>
        <v>1380</v>
      </c>
    </row>
    <row r="48" spans="1:2">
      <c r="A48" s="1">
        <v>-1380</v>
      </c>
      <c r="B48" s="1">
        <f t="shared" si="0"/>
        <v>1380</v>
      </c>
    </row>
    <row r="49" spans="1:2">
      <c r="A49" s="1">
        <v>-1460</v>
      </c>
      <c r="B49" s="1">
        <f t="shared" si="0"/>
        <v>1460</v>
      </c>
    </row>
    <row r="50" spans="1:2">
      <c r="A50" s="1">
        <v>-1620</v>
      </c>
      <c r="B50" s="1">
        <f t="shared" si="0"/>
        <v>1620</v>
      </c>
    </row>
    <row r="51" spans="1:2">
      <c r="A51" s="1">
        <v>-1760</v>
      </c>
      <c r="B51" s="1">
        <f t="shared" si="0"/>
        <v>1760</v>
      </c>
    </row>
    <row r="52" spans="1:2">
      <c r="B52" s="1"/>
    </row>
    <row r="53" spans="1:2">
      <c r="B53" s="1"/>
    </row>
    <row r="54" spans="1:2">
      <c r="B54" s="1"/>
    </row>
    <row r="55" spans="1:2">
      <c r="B55" s="1"/>
    </row>
    <row r="56" spans="1:2">
      <c r="B56" s="1"/>
    </row>
    <row r="57" spans="1:2">
      <c r="B57" s="1"/>
    </row>
    <row r="58" spans="1:2">
      <c r="B58" s="1"/>
    </row>
    <row r="59" spans="1:2">
      <c r="B59" s="1"/>
    </row>
    <row r="60" spans="1:2">
      <c r="B60" s="1"/>
    </row>
    <row r="61" spans="1:2">
      <c r="B61" s="1"/>
    </row>
    <row r="62" spans="1:2">
      <c r="B62" s="1"/>
    </row>
    <row r="63" spans="1:2">
      <c r="B63" s="1"/>
    </row>
    <row r="64" spans="1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5"/>
  <sheetViews>
    <sheetView tabSelected="1" workbookViewId="0">
      <pane ySplit="8" topLeftCell="A69" activePane="bottomLeft" state="frozen"/>
      <selection pane="bottomLeft" activeCell="C83" sqref="C83"/>
    </sheetView>
  </sheetViews>
  <sheetFormatPr defaultRowHeight="13.5"/>
  <cols>
    <col min="1" max="1" width="26.25" customWidth="1"/>
    <col min="2" max="2" width="25.375" style="30" customWidth="1"/>
    <col min="3" max="3" width="52.875" bestFit="1" customWidth="1"/>
  </cols>
  <sheetData>
    <row r="1" spans="1:5" ht="24" customHeight="1" thickBot="1">
      <c r="A1" s="38" t="s">
        <v>196</v>
      </c>
      <c r="B1" s="39"/>
      <c r="C1" s="40"/>
    </row>
    <row r="2" spans="1:5" ht="16.5">
      <c r="A2" s="2" t="s">
        <v>49</v>
      </c>
      <c r="B2" s="20">
        <v>30000</v>
      </c>
      <c r="C2" s="3" t="s">
        <v>57</v>
      </c>
    </row>
    <row r="3" spans="1:5" ht="16.5">
      <c r="A3" s="31" t="s">
        <v>50</v>
      </c>
      <c r="B3" s="32">
        <v>13.5</v>
      </c>
      <c r="C3" s="33" t="s">
        <v>53</v>
      </c>
    </row>
    <row r="4" spans="1:5" ht="16.5">
      <c r="A4" s="31" t="s">
        <v>61</v>
      </c>
      <c r="B4" s="32">
        <v>1063</v>
      </c>
      <c r="C4" s="33" t="s">
        <v>54</v>
      </c>
    </row>
    <row r="5" spans="1:5" ht="16.5">
      <c r="A5" s="31" t="s">
        <v>62</v>
      </c>
      <c r="B5" s="32">
        <v>0.9</v>
      </c>
      <c r="C5" s="33" t="s">
        <v>55</v>
      </c>
    </row>
    <row r="6" spans="1:5" s="1" customFormat="1" ht="16.5">
      <c r="A6" s="7" t="s">
        <v>58</v>
      </c>
      <c r="B6" s="21">
        <v>2231</v>
      </c>
      <c r="C6" s="8" t="s">
        <v>194</v>
      </c>
    </row>
    <row r="7" spans="1:5" s="1" customFormat="1" ht="16.5">
      <c r="A7" s="7" t="s">
        <v>60</v>
      </c>
      <c r="B7" s="21">
        <v>1063</v>
      </c>
      <c r="C7" s="8" t="s">
        <v>195</v>
      </c>
    </row>
    <row r="8" spans="1:5" ht="17.25" thickBot="1">
      <c r="A8" s="5" t="s">
        <v>51</v>
      </c>
      <c r="B8" s="22">
        <f>(B2*B3/100)/(B4*(1+B5))</f>
        <v>2.0052483042035947</v>
      </c>
      <c r="C8" s="4" t="s">
        <v>63</v>
      </c>
    </row>
    <row r="9" spans="1:5" s="1" customFormat="1" ht="18.75" thickBot="1">
      <c r="A9" s="37" t="s">
        <v>197</v>
      </c>
      <c r="B9" s="35"/>
      <c r="C9" s="36"/>
    </row>
    <row r="10" spans="1:5" ht="17.25" thickBot="1">
      <c r="A10" s="6" t="s">
        <v>56</v>
      </c>
      <c r="B10" s="23" t="s">
        <v>49</v>
      </c>
      <c r="C10" s="6" t="s">
        <v>51</v>
      </c>
      <c r="D10" s="1"/>
      <c r="E10" s="1"/>
    </row>
    <row r="11" spans="1:5" ht="16.5">
      <c r="A11" s="9">
        <v>1</v>
      </c>
      <c r="B11" s="24">
        <f>B2-(B4*(1+B5)*B8)</f>
        <v>25950</v>
      </c>
      <c r="C11" s="10">
        <f>ROUNDDOWN((B11*B$3/100)/(B$4*(1+B$5)),0)</f>
        <v>1</v>
      </c>
    </row>
    <row r="12" spans="1:5" ht="16.5">
      <c r="A12" s="11">
        <v>2</v>
      </c>
      <c r="B12" s="25">
        <f t="shared" ref="B12:B16" si="0">B11-(B$4*(1+B$5)*C11)</f>
        <v>23930.3</v>
      </c>
      <c r="C12" s="12">
        <f t="shared" ref="C12:C21" si="1">ROUNDDOWN((B12*B$3/100)/(B$4*(1+B$5)),0)</f>
        <v>1</v>
      </c>
      <c r="E12" s="1"/>
    </row>
    <row r="13" spans="1:5" ht="16.5">
      <c r="A13" s="11">
        <v>3</v>
      </c>
      <c r="B13" s="25">
        <f t="shared" si="0"/>
        <v>21910.6</v>
      </c>
      <c r="C13" s="12">
        <f t="shared" si="1"/>
        <v>1</v>
      </c>
    </row>
    <row r="14" spans="1:5" ht="16.5">
      <c r="A14" s="11">
        <v>4</v>
      </c>
      <c r="B14" s="25">
        <f t="shared" si="0"/>
        <v>19890.899999999998</v>
      </c>
      <c r="C14" s="12">
        <f t="shared" si="1"/>
        <v>1</v>
      </c>
    </row>
    <row r="15" spans="1:5" ht="16.5">
      <c r="A15" s="11">
        <v>5</v>
      </c>
      <c r="B15" s="25">
        <f t="shared" si="0"/>
        <v>17871.199999999997</v>
      </c>
      <c r="C15" s="12">
        <f t="shared" si="1"/>
        <v>1</v>
      </c>
    </row>
    <row r="16" spans="1:5" ht="16.5">
      <c r="A16" s="11">
        <v>6</v>
      </c>
      <c r="B16" s="25">
        <f t="shared" si="0"/>
        <v>15851.499999999996</v>
      </c>
      <c r="C16" s="12">
        <f t="shared" si="1"/>
        <v>1</v>
      </c>
    </row>
    <row r="17" spans="1:3" s="1" customFormat="1" ht="16.5">
      <c r="A17" s="11">
        <v>7</v>
      </c>
      <c r="B17" s="25">
        <f t="shared" ref="B17" si="2">B16-(B$4*(1+B$5)*C16)</f>
        <v>13831.799999999996</v>
      </c>
      <c r="C17" s="12">
        <f t="shared" si="1"/>
        <v>0</v>
      </c>
    </row>
    <row r="18" spans="1:3" s="1" customFormat="1" ht="16.5">
      <c r="A18" s="11">
        <v>8</v>
      </c>
      <c r="B18" s="25">
        <f t="shared" ref="B18:B21" si="3">B17-(B$4*(1+B$5)*C17)</f>
        <v>13831.799999999996</v>
      </c>
      <c r="C18" s="12">
        <f t="shared" si="1"/>
        <v>0</v>
      </c>
    </row>
    <row r="19" spans="1:3" s="1" customFormat="1" ht="16.5">
      <c r="A19" s="11">
        <v>9</v>
      </c>
      <c r="B19" s="25">
        <f t="shared" si="3"/>
        <v>13831.799999999996</v>
      </c>
      <c r="C19" s="12">
        <f t="shared" si="1"/>
        <v>0</v>
      </c>
    </row>
    <row r="20" spans="1:3" s="1" customFormat="1" ht="16.5">
      <c r="A20" s="11">
        <v>10</v>
      </c>
      <c r="B20" s="25">
        <f t="shared" si="3"/>
        <v>13831.799999999996</v>
      </c>
      <c r="C20" s="12">
        <f t="shared" si="1"/>
        <v>0</v>
      </c>
    </row>
    <row r="21" spans="1:3" ht="17.25" thickBot="1">
      <c r="A21" s="13">
        <v>11</v>
      </c>
      <c r="B21" s="26">
        <f t="shared" si="3"/>
        <v>13831.799999999996</v>
      </c>
      <c r="C21" s="14">
        <f t="shared" si="1"/>
        <v>0</v>
      </c>
    </row>
    <row r="22" spans="1:3" ht="43.5" customHeight="1" thickBot="1">
      <c r="A22" s="34" t="s">
        <v>198</v>
      </c>
      <c r="B22" s="35"/>
      <c r="C22" s="36"/>
    </row>
    <row r="23" spans="1:3" ht="17.25" thickBot="1">
      <c r="A23" s="18" t="s">
        <v>59</v>
      </c>
      <c r="B23" s="27" t="s">
        <v>49</v>
      </c>
      <c r="C23" s="18" t="s">
        <v>51</v>
      </c>
    </row>
    <row r="24" spans="1:3" ht="16.5">
      <c r="A24" s="15">
        <v>1</v>
      </c>
      <c r="B24" s="28">
        <f>B2+(B6*B8)</f>
        <v>34473.708966678219</v>
      </c>
      <c r="C24" s="16">
        <f>ROUNDDOWN((B24*B$3/100)/(B$4*(1+B$5)),0)</f>
        <v>2</v>
      </c>
    </row>
    <row r="25" spans="1:3" ht="16.5">
      <c r="A25" s="19">
        <v>2</v>
      </c>
      <c r="B25" s="29">
        <f>B24+(B$6*C24)</f>
        <v>38935.708966678219</v>
      </c>
      <c r="C25" s="17">
        <f>ROUNDDOWN((B25*B$3/100)/(B$4*(1+B$5)),0)</f>
        <v>2</v>
      </c>
    </row>
    <row r="26" spans="1:3" ht="16.5">
      <c r="A26" s="19">
        <v>3</v>
      </c>
      <c r="B26" s="29">
        <f t="shared" ref="B26:B29" si="4">B25+(B$6*C25)</f>
        <v>43397.708966678219</v>
      </c>
      <c r="C26" s="17">
        <f t="shared" ref="C26:C30" si="5">ROUNDDOWN((B26*B$3/100)/(B$4*(1+B$5)),0)</f>
        <v>2</v>
      </c>
    </row>
    <row r="27" spans="1:3" ht="16.5">
      <c r="A27" s="19">
        <v>4</v>
      </c>
      <c r="B27" s="29">
        <f t="shared" si="4"/>
        <v>47859.708966678219</v>
      </c>
      <c r="C27" s="17">
        <f t="shared" si="5"/>
        <v>3</v>
      </c>
    </row>
    <row r="28" spans="1:3" s="1" customFormat="1" ht="16.5">
      <c r="A28" s="19">
        <v>5</v>
      </c>
      <c r="B28" s="29">
        <f t="shared" si="4"/>
        <v>54552.708966678219</v>
      </c>
      <c r="C28" s="17">
        <f t="shared" si="5"/>
        <v>3</v>
      </c>
    </row>
    <row r="29" spans="1:3" ht="16.5">
      <c r="A29" s="19">
        <v>6</v>
      </c>
      <c r="B29" s="29">
        <f t="shared" si="4"/>
        <v>61245.708966678219</v>
      </c>
      <c r="C29" s="17">
        <f t="shared" si="5"/>
        <v>4</v>
      </c>
    </row>
    <row r="30" spans="1:3" s="1" customFormat="1" ht="16.5">
      <c r="A30" s="11">
        <v>7</v>
      </c>
      <c r="B30" s="25">
        <f>B29-(B$4*(1+B$5)*C29)</f>
        <v>53166.908966678224</v>
      </c>
      <c r="C30" s="12">
        <f t="shared" si="5"/>
        <v>3</v>
      </c>
    </row>
    <row r="31" spans="1:3" s="1" customFormat="1" ht="16.5">
      <c r="A31" s="11">
        <v>8</v>
      </c>
      <c r="B31" s="25">
        <f t="shared" ref="B31:B33" si="6">B30-(B$4*(1+B$5)*C30)</f>
        <v>47107.808966678225</v>
      </c>
      <c r="C31" s="12">
        <f t="shared" ref="C31:C33" si="7">ROUNDDOWN((B31*B$3/100)/(B$4*(1+B$5)),0)</f>
        <v>3</v>
      </c>
    </row>
    <row r="32" spans="1:3" ht="16.5">
      <c r="A32" s="11">
        <v>9</v>
      </c>
      <c r="B32" s="25">
        <f t="shared" si="6"/>
        <v>41048.708966678227</v>
      </c>
      <c r="C32" s="12">
        <f t="shared" si="7"/>
        <v>2</v>
      </c>
    </row>
    <row r="33" spans="1:3" ht="16.5">
      <c r="A33" s="11">
        <v>10</v>
      </c>
      <c r="B33" s="25">
        <f t="shared" si="6"/>
        <v>37009.308966678225</v>
      </c>
      <c r="C33" s="12">
        <f t="shared" si="7"/>
        <v>2</v>
      </c>
    </row>
    <row r="34" spans="1:3" ht="16.5">
      <c r="A34" s="19">
        <v>11</v>
      </c>
      <c r="B34" s="29">
        <f t="shared" ref="B34" si="8">B33+(B$6*C33)</f>
        <v>41471.308966678225</v>
      </c>
      <c r="C34" s="17">
        <f t="shared" ref="C34:C40" si="9">ROUNDDOWN((B34*B$3/100)/(B$4*(1+B$5)),0)</f>
        <v>2</v>
      </c>
    </row>
    <row r="35" spans="1:3" ht="16.5">
      <c r="A35" s="19">
        <v>12</v>
      </c>
      <c r="B35" s="29">
        <f t="shared" ref="B35:B39" si="10">B34+(B$6*C34)</f>
        <v>45933.308966678225</v>
      </c>
      <c r="C35" s="17">
        <f t="shared" si="9"/>
        <v>3</v>
      </c>
    </row>
    <row r="36" spans="1:3" ht="16.5">
      <c r="A36" s="19">
        <v>13</v>
      </c>
      <c r="B36" s="29">
        <f t="shared" si="10"/>
        <v>52626.308966678225</v>
      </c>
      <c r="C36" s="17">
        <f t="shared" si="9"/>
        <v>3</v>
      </c>
    </row>
    <row r="37" spans="1:3" ht="16.5">
      <c r="A37" s="19">
        <v>14</v>
      </c>
      <c r="B37" s="29">
        <f t="shared" si="10"/>
        <v>59319.308966678225</v>
      </c>
      <c r="C37" s="17">
        <f t="shared" si="9"/>
        <v>3</v>
      </c>
    </row>
    <row r="38" spans="1:3" ht="16.5">
      <c r="A38" s="19">
        <v>15</v>
      </c>
      <c r="B38" s="29">
        <f t="shared" si="10"/>
        <v>66012.308966678218</v>
      </c>
      <c r="C38" s="17">
        <f t="shared" si="9"/>
        <v>4</v>
      </c>
    </row>
    <row r="39" spans="1:3" ht="16.5">
      <c r="A39" s="19">
        <v>16</v>
      </c>
      <c r="B39" s="29">
        <f t="shared" si="10"/>
        <v>74936.308966678218</v>
      </c>
      <c r="C39" s="17">
        <f t="shared" si="9"/>
        <v>5</v>
      </c>
    </row>
    <row r="40" spans="1:3" ht="16.5">
      <c r="A40" s="11">
        <v>17</v>
      </c>
      <c r="B40" s="25">
        <f>B39-(B$4*(1+B$5)*C39)</f>
        <v>64837.808966678218</v>
      </c>
      <c r="C40" s="12">
        <f t="shared" si="9"/>
        <v>4</v>
      </c>
    </row>
    <row r="41" spans="1:3" ht="16.5">
      <c r="A41" s="11">
        <v>18</v>
      </c>
      <c r="B41" s="25">
        <f t="shared" ref="B41:B43" si="11">B40-(B$4*(1+B$5)*C40)</f>
        <v>56759.008966678215</v>
      </c>
      <c r="C41" s="12">
        <f t="shared" ref="C41:C43" si="12">ROUNDDOWN((B41*B$3/100)/(B$4*(1+B$5)),0)</f>
        <v>3</v>
      </c>
    </row>
    <row r="42" spans="1:3" ht="16.5">
      <c r="A42" s="11">
        <v>19</v>
      </c>
      <c r="B42" s="25">
        <f t="shared" si="11"/>
        <v>50699.908966678217</v>
      </c>
      <c r="C42" s="12">
        <f t="shared" si="12"/>
        <v>3</v>
      </c>
    </row>
    <row r="43" spans="1:3" ht="16.5">
      <c r="A43" s="11">
        <v>20</v>
      </c>
      <c r="B43" s="25">
        <f t="shared" si="11"/>
        <v>44640.808966678218</v>
      </c>
      <c r="C43" s="12">
        <f t="shared" si="12"/>
        <v>2</v>
      </c>
    </row>
    <row r="44" spans="1:3" ht="16.5">
      <c r="A44" s="19">
        <v>21</v>
      </c>
      <c r="B44" s="29">
        <f t="shared" ref="B44" si="13">B43+(B$6*C43)</f>
        <v>49102.808966678218</v>
      </c>
      <c r="C44" s="17">
        <f t="shared" ref="C44:C45" si="14">ROUNDDOWN((B44*B$3/100)/(B$4*(1+B$5)),0)</f>
        <v>3</v>
      </c>
    </row>
    <row r="45" spans="1:3" ht="16.5">
      <c r="A45" s="19">
        <v>22</v>
      </c>
      <c r="B45" s="29">
        <f t="shared" ref="B45" si="15">B44+(B$6*C44)</f>
        <v>55795.808966678218</v>
      </c>
      <c r="C45" s="17">
        <f t="shared" si="14"/>
        <v>3</v>
      </c>
    </row>
    <row r="46" spans="1:3" ht="39" customHeight="1" thickBot="1">
      <c r="A46" s="34" t="s">
        <v>200</v>
      </c>
      <c r="B46" s="35"/>
      <c r="C46" s="36"/>
    </row>
    <row r="47" spans="1:3" ht="17.25" thickBot="1">
      <c r="A47" s="18" t="s">
        <v>59</v>
      </c>
      <c r="B47" s="27" t="s">
        <v>49</v>
      </c>
      <c r="C47" s="18" t="s">
        <v>51</v>
      </c>
    </row>
    <row r="48" spans="1:3" ht="16.5">
      <c r="A48" s="15">
        <v>1</v>
      </c>
      <c r="B48" s="28">
        <f>B2+(B6*B8)</f>
        <v>34473.708966678219</v>
      </c>
      <c r="C48" s="16">
        <f>ROUNDDOWN((B48*B$3/100)/(B$4*(1+B$5)),0)</f>
        <v>2</v>
      </c>
    </row>
    <row r="49" spans="1:3" ht="16.5">
      <c r="A49" s="19">
        <v>2</v>
      </c>
      <c r="B49" s="29">
        <f>B48+(B$6*C48)</f>
        <v>38935.708966678219</v>
      </c>
      <c r="C49" s="17">
        <f t="shared" ref="C49:C69" si="16">ROUNDDOWN((B49*B$3/100)/(B$4*(1+B$5)),0)</f>
        <v>2</v>
      </c>
    </row>
    <row r="50" spans="1:3" ht="16.5">
      <c r="A50" s="19">
        <v>3</v>
      </c>
      <c r="B50" s="29">
        <f t="shared" ref="B50:B53" si="17">B49+(B$6*C49)</f>
        <v>43397.708966678219</v>
      </c>
      <c r="C50" s="17">
        <f t="shared" si="16"/>
        <v>2</v>
      </c>
    </row>
    <row r="51" spans="1:3" ht="16.5">
      <c r="A51" s="19">
        <v>4</v>
      </c>
      <c r="B51" s="29">
        <f t="shared" si="17"/>
        <v>47859.708966678219</v>
      </c>
      <c r="C51" s="17">
        <f t="shared" si="16"/>
        <v>3</v>
      </c>
    </row>
    <row r="52" spans="1:3" ht="16.5">
      <c r="A52" s="19">
        <v>5</v>
      </c>
      <c r="B52" s="29">
        <f t="shared" si="17"/>
        <v>54552.708966678219</v>
      </c>
      <c r="C52" s="17">
        <f t="shared" si="16"/>
        <v>3</v>
      </c>
    </row>
    <row r="53" spans="1:3" ht="16.5">
      <c r="A53" s="19">
        <v>6</v>
      </c>
      <c r="B53" s="29">
        <f t="shared" si="17"/>
        <v>61245.708966678219</v>
      </c>
      <c r="C53" s="17">
        <f t="shared" si="16"/>
        <v>4</v>
      </c>
    </row>
    <row r="54" spans="1:3" ht="16.5">
      <c r="A54" s="11">
        <v>7</v>
      </c>
      <c r="B54" s="25">
        <f>B53-(B$7*C53)</f>
        <v>56993.708966678219</v>
      </c>
      <c r="C54" s="12">
        <f t="shared" si="16"/>
        <v>3</v>
      </c>
    </row>
    <row r="55" spans="1:3" ht="16.5">
      <c r="A55" s="11">
        <v>8</v>
      </c>
      <c r="B55" s="25">
        <f t="shared" ref="B55:B57" si="18">B54-(B$7*C54)</f>
        <v>53804.708966678219</v>
      </c>
      <c r="C55" s="12">
        <f t="shared" si="16"/>
        <v>3</v>
      </c>
    </row>
    <row r="56" spans="1:3" ht="16.5">
      <c r="A56" s="11">
        <v>9</v>
      </c>
      <c r="B56" s="25">
        <f t="shared" si="18"/>
        <v>50615.708966678219</v>
      </c>
      <c r="C56" s="12">
        <f t="shared" si="16"/>
        <v>3</v>
      </c>
    </row>
    <row r="57" spans="1:3" ht="16.5">
      <c r="A57" s="11">
        <v>10</v>
      </c>
      <c r="B57" s="25">
        <f t="shared" si="18"/>
        <v>47426.708966678219</v>
      </c>
      <c r="C57" s="12">
        <f t="shared" si="16"/>
        <v>3</v>
      </c>
    </row>
    <row r="58" spans="1:3" ht="16.5">
      <c r="A58" s="19">
        <v>11</v>
      </c>
      <c r="B58" s="29">
        <f t="shared" ref="B58" si="19">B57+(B$6*C57)</f>
        <v>54119.708966678219</v>
      </c>
      <c r="C58" s="17">
        <f t="shared" si="16"/>
        <v>3</v>
      </c>
    </row>
    <row r="59" spans="1:3" ht="16.5">
      <c r="A59" s="19">
        <v>12</v>
      </c>
      <c r="B59" s="29">
        <f t="shared" ref="B59:B63" si="20">B58+(B$6*C58)</f>
        <v>60812.708966678219</v>
      </c>
      <c r="C59" s="17">
        <f t="shared" si="16"/>
        <v>4</v>
      </c>
    </row>
    <row r="60" spans="1:3" ht="16.5">
      <c r="A60" s="19">
        <v>13</v>
      </c>
      <c r="B60" s="29">
        <f t="shared" si="20"/>
        <v>69736.708966678212</v>
      </c>
      <c r="C60" s="17">
        <f t="shared" si="16"/>
        <v>4</v>
      </c>
    </row>
    <row r="61" spans="1:3" ht="16.5">
      <c r="A61" s="19">
        <v>14</v>
      </c>
      <c r="B61" s="29">
        <f t="shared" si="20"/>
        <v>78660.708966678212</v>
      </c>
      <c r="C61" s="17">
        <f t="shared" si="16"/>
        <v>5</v>
      </c>
    </row>
    <row r="62" spans="1:3" ht="16.5">
      <c r="A62" s="19">
        <v>15</v>
      </c>
      <c r="B62" s="29">
        <f t="shared" si="20"/>
        <v>89815.708966678212</v>
      </c>
      <c r="C62" s="17">
        <f t="shared" si="16"/>
        <v>6</v>
      </c>
    </row>
    <row r="63" spans="1:3" ht="16.5">
      <c r="A63" s="19">
        <v>16</v>
      </c>
      <c r="B63" s="29">
        <f t="shared" si="20"/>
        <v>103201.70896667821</v>
      </c>
      <c r="C63" s="17">
        <f t="shared" si="16"/>
        <v>6</v>
      </c>
    </row>
    <row r="64" spans="1:3" ht="16.5">
      <c r="A64" s="11">
        <v>17</v>
      </c>
      <c r="B64" s="25">
        <f>B63-(B$7*C63)</f>
        <v>96823.708966678212</v>
      </c>
      <c r="C64" s="12">
        <f t="shared" si="16"/>
        <v>6</v>
      </c>
    </row>
    <row r="65" spans="1:3" ht="16.5">
      <c r="A65" s="11">
        <v>18</v>
      </c>
      <c r="B65" s="25">
        <f t="shared" ref="B65:B67" si="21">B64-(B$7*C64)</f>
        <v>90445.708966678212</v>
      </c>
      <c r="C65" s="12">
        <f t="shared" si="16"/>
        <v>6</v>
      </c>
    </row>
    <row r="66" spans="1:3" ht="16.5">
      <c r="A66" s="11">
        <v>19</v>
      </c>
      <c r="B66" s="25">
        <f t="shared" si="21"/>
        <v>84067.708966678212</v>
      </c>
      <c r="C66" s="17">
        <f t="shared" si="16"/>
        <v>5</v>
      </c>
    </row>
    <row r="67" spans="1:3" ht="16.5">
      <c r="A67" s="11">
        <v>20</v>
      </c>
      <c r="B67" s="25">
        <f t="shared" si="21"/>
        <v>78752.708966678212</v>
      </c>
      <c r="C67" s="17">
        <f t="shared" si="16"/>
        <v>5</v>
      </c>
    </row>
    <row r="68" spans="1:3" ht="16.5">
      <c r="A68" s="19">
        <v>21</v>
      </c>
      <c r="B68" s="29">
        <f t="shared" ref="B68:B69" si="22">B67+(B$6*C67)</f>
        <v>89907.708966678212</v>
      </c>
      <c r="C68" s="17">
        <f t="shared" si="16"/>
        <v>6</v>
      </c>
    </row>
    <row r="69" spans="1:3" ht="16.5">
      <c r="A69" s="19">
        <v>22</v>
      </c>
      <c r="B69" s="29">
        <f t="shared" si="22"/>
        <v>103293.70896667821</v>
      </c>
      <c r="C69" s="17">
        <f t="shared" si="16"/>
        <v>6</v>
      </c>
    </row>
    <row r="70" spans="1:3" ht="25.5" customHeight="1" thickBot="1">
      <c r="A70" s="34" t="s">
        <v>199</v>
      </c>
      <c r="B70" s="35"/>
      <c r="C70" s="36"/>
    </row>
    <row r="71" spans="1:3" ht="16.5">
      <c r="A71" s="18" t="s">
        <v>64</v>
      </c>
      <c r="B71" s="27" t="s">
        <v>49</v>
      </c>
      <c r="C71" s="18" t="s">
        <v>51</v>
      </c>
    </row>
    <row r="72" spans="1:3" ht="16.5">
      <c r="A72" s="12" t="s">
        <v>201</v>
      </c>
      <c r="B72" s="12">
        <f>30000-430</f>
        <v>29570</v>
      </c>
      <c r="C72" s="12">
        <f>ROUNDDOWN((B72*B$3/100)/(B$4*(1+B$5)),0)</f>
        <v>1</v>
      </c>
    </row>
    <row r="73" spans="1:3" ht="16.5">
      <c r="A73" s="17" t="s">
        <v>202</v>
      </c>
      <c r="B73" s="17">
        <f>(B72+2210*C72)</f>
        <v>31780</v>
      </c>
      <c r="C73" s="17">
        <f>ROUNDDOWN((B73*B$3/100)/(B$4*(1+B$5)),0)</f>
        <v>2</v>
      </c>
    </row>
    <row r="74" spans="1:3" ht="16.5">
      <c r="A74" s="12" t="s">
        <v>203</v>
      </c>
      <c r="B74" s="12">
        <f>B73-(640*C73)</f>
        <v>30500</v>
      </c>
      <c r="C74" s="12">
        <f>ROUNDDOWN((B74*B$3/100)/(B$4*(1+B$5)),0)</f>
        <v>2</v>
      </c>
    </row>
    <row r="75" spans="1:3" ht="16.5">
      <c r="A75" s="12" t="s">
        <v>204</v>
      </c>
      <c r="B75" s="12">
        <f>B74-(1070*C74)</f>
        <v>28360</v>
      </c>
      <c r="C75" s="12">
        <f>ROUNDDOWN((B75*B$3/100)/(B$4*(1+B$5)),0)</f>
        <v>1</v>
      </c>
    </row>
  </sheetData>
  <mergeCells count="5">
    <mergeCell ref="A70:C70"/>
    <mergeCell ref="A46:C46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原始数据（全部交易日期）</vt:lpstr>
      <vt:lpstr>交易亏损数据</vt:lpstr>
      <vt:lpstr>亏损统计</vt:lpstr>
      <vt:lpstr>资金管理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2019-05-08T09:11:36Z</dcterms:modified>
</cp:coreProperties>
</file>