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策略量化\"/>
    </mc:Choice>
  </mc:AlternateContent>
  <bookViews>
    <workbookView xWindow="0" yWindow="0" windowWidth="20490" windowHeight="8820" activeTab="5"/>
  </bookViews>
  <sheets>
    <sheet name="1、策略编制" sheetId="2" r:id="rId1"/>
    <sheet name="2、规范化公式" sheetId="3" r:id="rId2"/>
    <sheet name="3、初步测试" sheetId="4" r:id="rId3"/>
    <sheet name="4、最佳化" sheetId="5" r:id="rId4"/>
    <sheet name="5、推进分析" sheetId="6" r:id="rId5"/>
    <sheet name="6、绩效评估" sheetId="7" r:id="rId6"/>
  </sheets>
  <calcPr calcId="162913"/>
</workbook>
</file>

<file path=xl/calcChain.xml><?xml version="1.0" encoding="utf-8"?>
<calcChain xmlns="http://schemas.openxmlformats.org/spreadsheetml/2006/main">
  <c r="K20" i="6" l="1"/>
  <c r="K23" i="6"/>
  <c r="K21" i="6"/>
  <c r="K22" i="6"/>
  <c r="E17" i="7"/>
  <c r="E18" i="7"/>
  <c r="E19" i="7"/>
  <c r="E20" i="7"/>
  <c r="E16" i="7"/>
  <c r="K24" i="6" l="1"/>
  <c r="P50" i="6"/>
  <c r="R17" i="6" l="1"/>
  <c r="Q17" i="6"/>
  <c r="H47" i="6" l="1"/>
  <c r="H48" i="6"/>
  <c r="H49" i="6"/>
  <c r="H50" i="6"/>
  <c r="H51" i="6"/>
  <c r="N48" i="6"/>
  <c r="N47" i="6"/>
  <c r="O47" i="6"/>
  <c r="P47" i="6"/>
  <c r="Q47" i="6"/>
  <c r="R47" i="6"/>
  <c r="O48" i="6"/>
  <c r="P48" i="6"/>
  <c r="Q48" i="6"/>
  <c r="R48" i="6"/>
  <c r="N49" i="6"/>
  <c r="O49" i="6"/>
  <c r="P49" i="6"/>
  <c r="Q49" i="6"/>
  <c r="R49" i="6"/>
  <c r="N50" i="6"/>
  <c r="O50" i="6"/>
  <c r="Q50" i="6"/>
  <c r="R50" i="6"/>
  <c r="N51" i="6"/>
  <c r="O51" i="6"/>
  <c r="P51" i="6"/>
  <c r="Q51" i="6"/>
  <c r="R51" i="6"/>
  <c r="M51" i="6"/>
  <c r="M50" i="6"/>
  <c r="M49" i="6"/>
  <c r="M48" i="6"/>
  <c r="M47" i="6"/>
  <c r="Q44" i="6"/>
  <c r="R44" i="6"/>
  <c r="Q43" i="6" l="1"/>
  <c r="R43" i="6"/>
  <c r="M20" i="6" l="1"/>
  <c r="Q42" i="6"/>
  <c r="R42" i="6"/>
  <c r="Q41" i="6" l="1"/>
  <c r="R41" i="6"/>
  <c r="Q40" i="6" l="1"/>
  <c r="R40" i="6"/>
  <c r="Q39" i="6" l="1"/>
  <c r="R39" i="6"/>
  <c r="Q38" i="6"/>
  <c r="R38" i="6"/>
  <c r="Q37" i="6" l="1"/>
  <c r="R37" i="6"/>
  <c r="Q36" i="6" l="1"/>
  <c r="R36" i="6"/>
  <c r="Q35" i="6" l="1"/>
  <c r="R35" i="6"/>
  <c r="Q34" i="6" l="1"/>
  <c r="R34" i="6"/>
  <c r="R33" i="6"/>
  <c r="Q33" i="6"/>
  <c r="R32" i="6"/>
  <c r="Q32" i="6"/>
  <c r="R31" i="6"/>
  <c r="Q31" i="6"/>
  <c r="P24" i="6"/>
  <c r="O24" i="6"/>
  <c r="N24" i="6"/>
  <c r="M24" i="6"/>
  <c r="H24" i="6"/>
  <c r="P23" i="6"/>
  <c r="O23" i="6"/>
  <c r="N23" i="6"/>
  <c r="M23" i="6"/>
  <c r="H23" i="6"/>
  <c r="P22" i="6"/>
  <c r="O22" i="6"/>
  <c r="N22" i="6"/>
  <c r="M22" i="6"/>
  <c r="H22" i="6"/>
  <c r="P21" i="6"/>
  <c r="O21" i="6"/>
  <c r="N21" i="6"/>
  <c r="M21" i="6"/>
  <c r="H21" i="6"/>
  <c r="P20" i="6"/>
  <c r="O20" i="6"/>
  <c r="N20" i="6"/>
  <c r="H20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M26" i="6" l="1"/>
  <c r="M54" i="6"/>
  <c r="R21" i="6"/>
  <c r="R20" i="6"/>
  <c r="Q24" i="6"/>
  <c r="Q23" i="6"/>
  <c r="R24" i="6"/>
  <c r="Q22" i="6"/>
  <c r="R23" i="6"/>
  <c r="Q21" i="6"/>
  <c r="R22" i="6"/>
  <c r="Q20" i="6"/>
</calcChain>
</file>

<file path=xl/sharedStrings.xml><?xml version="1.0" encoding="utf-8"?>
<sst xmlns="http://schemas.openxmlformats.org/spreadsheetml/2006/main" count="1064" uniqueCount="283">
  <si>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</si>
  <si>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</si>
  <si>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</si>
  <si>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</si>
  <si>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</si>
  <si>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</si>
  <si>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</si>
  <si>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</si>
  <si>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</si>
  <si>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</si>
  <si>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</si>
  <si>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</si>
  <si>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</si>
  <si>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</si>
  <si>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</si>
  <si>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</si>
  <si>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</si>
  <si>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</si>
  <si>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</si>
  <si>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</si>
  <si>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</si>
  <si>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</si>
  <si>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</si>
  <si>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</si>
  <si>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</si>
  <si>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</si>
  <si>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</si>
  <si>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</si>
  <si>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</si>
  <si>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</si>
  <si>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</si>
  <si>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</si>
  <si>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</si>
  <si>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</si>
  <si>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</si>
  <si>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</si>
  <si>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</si>
  <si>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</si>
  <si>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</si>
  <si>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</si>
  <si>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</si>
  <si>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</si>
  <si>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</si>
  <si>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</si>
  <si>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</si>
  <si>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</si>
  <si>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</si>
  <si>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</si>
  <si>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</si>
  <si>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</si>
  <si>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</si>
  <si>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</si>
  <si>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</si>
  <si>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</si>
  <si>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</si>
  <si>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</si>
  <si>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</si>
  <si>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</si>
  <si>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</si>
  <si>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</si>
  <si>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</si>
  <si>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</si>
  <si>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</si>
  <si>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</si>
  <si>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</si>
  <si>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</si>
  <si>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</si>
  <si>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</si>
  <si>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</si>
  <si>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</si>
  <si>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</si>
  <si>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</si>
  <si>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</si>
  <si>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</si>
  <si>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</si>
  <si>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</si>
  <si>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</si>
  <si>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</si>
  <si>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</si>
  <si>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</si>
  <si>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</si>
  <si>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</si>
  <si>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</si>
  <si>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</si>
  <si>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</si>
  <si>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</si>
  <si>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</si>
  <si>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</si>
  <si>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</si>
  <si>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</si>
  <si>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</si>
  <si>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</si>
  <si>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</si>
  <si>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</si>
  <si>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</si>
  <si>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</si>
  <si>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</si>
  <si>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</si>
  <si>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</si>
  <si>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</si>
  <si>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</si>
  <si>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</si>
  <si>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</si>
  <si>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</si>
  <si>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</si>
  <si>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</si>
  <si>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</si>
  <si>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</si>
  <si>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</si>
  <si>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</si>
  <si>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</si>
  <si>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</si>
  <si>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</si>
  <si>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</si>
  <si>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</si>
  <si>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</si>
  <si>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</si>
  <si>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</si>
  <si>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</si>
  <si>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</si>
  <si>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</si>
  <si>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</si>
  <si>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</si>
  <si>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</si>
  <si>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</si>
  <si>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</si>
  <si>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</si>
  <si>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</si>
  <si>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</si>
  <si>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</si>
  <si>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</si>
  <si>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</si>
  <si>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</si>
  <si>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</si>
  <si>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</si>
  <si>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</si>
  <si>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</si>
  <si>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</si>
  <si>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</si>
  <si>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</si>
  <si>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</si>
  <si>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</si>
  <si>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</si>
  <si>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</si>
  <si>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</si>
  <si>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</si>
  <si>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</si>
  <si>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</si>
  <si>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</si>
  <si>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</si>
  <si>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</si>
  <si>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</si>
  <si>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</si>
  <si>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</si>
  <si>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</si>
  <si>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</si>
  <si>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</si>
  <si>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</si>
  <si>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</si>
  <si>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</si>
  <si>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</si>
  <si>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</si>
  <si>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</si>
  <si>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</si>
  <si>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</si>
  <si>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</si>
  <si>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</si>
  <si>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</si>
  <si>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</si>
  <si>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</si>
  <si>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</si>
  <si>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</si>
  <si>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</si>
  <si>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</si>
  <si>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</si>
  <si>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</si>
  <si>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</si>
  <si>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</si>
  <si>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</si>
  <si>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</si>
  <si>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</si>
  <si>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</si>
  <si>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</si>
  <si>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</si>
  <si>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</si>
  <si>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</si>
  <si>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</si>
  <si>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</si>
  <si>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</si>
  <si>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</si>
  <si>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</si>
  <si>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</si>
  <si>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</si>
  <si>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</si>
  <si>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</si>
  <si>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</si>
  <si>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</si>
  <si>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</si>
  <si>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</si>
  <si>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</si>
  <si>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</si>
  <si>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</si>
  <si>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</si>
  <si>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</si>
  <si>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</si>
  <si>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</si>
  <si>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</si>
  <si>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</si>
  <si>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</si>
  <si>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</si>
  <si>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</si>
  <si>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</si>
  <si>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</si>
  <si>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</si>
  <si>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</si>
  <si>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</si>
  <si>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</si>
  <si>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</si>
  <si>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</si>
  <si>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</si>
  <si>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</si>
  <si>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</si>
  <si>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</si>
  <si>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</si>
  <si>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</si>
  <si>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</si>
  <si>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</si>
  <si>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</si>
  <si>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</si>
  <si>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</si>
  <si>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</si>
  <si>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</si>
  <si>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</si>
  <si>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</si>
  <si>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</si>
  <si>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</si>
  <si>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</si>
  <si>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</si>
  <si>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</si>
  <si>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</si>
  <si>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</si>
  <si>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</si>
  <si>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</si>
  <si>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</si>
  <si>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</si>
  <si>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</si>
  <si>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</si>
  <si>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</si>
  <si>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</si>
  <si>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</si>
  <si>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</si>
  <si>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</si>
  <si>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</si>
  <si>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</si>
  <si>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</si>
  <si>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</si>
  <si>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</si>
  <si>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</si>
  <si>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</si>
  <si>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</si>
  <si>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</si>
  <si>
    <t xml:space="preserve">改为SK_BEFORE_DAY    = 4   BP_BEFORE_DAY    = 3  效果不错   </t>
    <phoneticPr fontId="9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</si>
  <si>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</si>
  <si>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</si>
  <si>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</si>
  <si>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</si>
  <si>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</si>
  <si>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</si>
  <si>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</si>
  <si>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t>最大权益回落与平均权益回落时，市场发生的情况。P333</t>
    <phoneticPr fontId="12" type="noConversion"/>
  </si>
  <si>
    <t>最大权限回落时市场行情长时间与交易策略反向</t>
    <phoneticPr fontId="12" type="noConversion"/>
  </si>
  <si>
    <t>必须的资本P338</t>
    <phoneticPr fontId="12" type="noConversion"/>
  </si>
  <si>
    <t>风险调整报酬P339</t>
    <phoneticPr fontId="12" type="noConversion"/>
  </si>
  <si>
    <t>报酬对风险比例p340</t>
    <phoneticPr fontId="12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</si>
  <si>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</si>
  <si>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一致性P344</t>
    <phoneticPr fontId="12" type="noConversion"/>
  </si>
  <si>
    <t>盈亏分布P345</t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</si>
  <si>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</si>
  <si>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</si>
  <si>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</si>
  <si>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</si>
  <si>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</si>
  <si>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交易资本与风险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</si>
</sst>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m&quot;月&quot;"/>
    <numFmt numFmtId="177" formatCode="0.00_ "/>
    <numFmt numFmtId="178" formatCode="0_ "/>
  </numFmts>
  <fonts count="13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6" fontId="1" fillId="0" borderId="10" xfId="0" applyNumberFormat="1" applyFont="1" applyBorder="1" applyAlignment="1">
      <alignment horizontal="left" vertical="center"/>
    </xf>
    <xf numFmtId="176" fontId="1" fillId="0" borderId="11" xfId="0" applyNumberFormat="1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2" borderId="0" xfId="0" applyFont="1" applyFill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>
      <alignment vertical="center"/>
    </xf>
    <xf numFmtId="10" fontId="0" fillId="0" borderId="11" xfId="0" applyNumberForma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0" fontId="1" fillId="0" borderId="6" xfId="0" applyNumberFormat="1" applyFont="1" applyBorder="1">
      <alignment vertical="center"/>
    </xf>
    <xf numFmtId="10" fontId="1" fillId="0" borderId="7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5" fillId="0" borderId="23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4" fontId="4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14" fontId="4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14" fontId="4" fillId="0" borderId="40" xfId="0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0" fillId="0" borderId="22" xfId="0" applyBorder="1">
      <alignment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14" fontId="4" fillId="0" borderId="37" xfId="0" applyNumberFormat="1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14" fontId="4" fillId="0" borderId="11" xfId="0" applyNumberFormat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0" fontId="11" fillId="0" borderId="0" xfId="0" applyNumberFormat="1" applyFont="1" applyBorder="1">
      <alignment vertical="center"/>
    </xf>
    <xf numFmtId="176" fontId="1" fillId="0" borderId="31" xfId="0" applyNumberFormat="1" applyFont="1" applyBorder="1" applyAlignment="1">
      <alignment horizontal="left" vertical="center"/>
    </xf>
    <xf numFmtId="0" fontId="1" fillId="0" borderId="36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176" fontId="1" fillId="0" borderId="30" xfId="0" applyNumberFormat="1" applyFont="1" applyBorder="1" applyAlignment="1">
      <alignment horizontal="left" vertical="center"/>
    </xf>
    <xf numFmtId="176" fontId="1" fillId="0" borderId="33" xfId="0" applyNumberFormat="1" applyFont="1" applyBorder="1" applyAlignment="1">
      <alignment horizontal="left" vertical="center"/>
    </xf>
    <xf numFmtId="176" fontId="1" fillId="0" borderId="45" xfId="0" applyNumberFormat="1" applyFont="1" applyBorder="1" applyAlignment="1">
      <alignment horizontal="left" vertical="center"/>
    </xf>
    <xf numFmtId="0" fontId="1" fillId="0" borderId="36" xfId="0" applyFont="1" applyBorder="1">
      <alignment vertical="center"/>
    </xf>
    <xf numFmtId="0" fontId="1" fillId="0" borderId="30" xfId="0" applyFont="1" applyBorder="1">
      <alignment vertical="center"/>
    </xf>
    <xf numFmtId="0" fontId="1" fillId="0" borderId="33" xfId="0" applyFont="1" applyBorder="1">
      <alignment vertical="center"/>
    </xf>
    <xf numFmtId="0" fontId="10" fillId="0" borderId="8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" fillId="3" borderId="38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78" fontId="1" fillId="0" borderId="38" xfId="0" applyNumberFormat="1" applyFont="1" applyBorder="1" applyAlignment="1">
      <alignment horizontal="left" vertical="center"/>
    </xf>
    <xf numFmtId="178" fontId="1" fillId="0" borderId="32" xfId="0" applyNumberFormat="1" applyFont="1" applyBorder="1" applyAlignment="1">
      <alignment horizontal="left" vertical="center"/>
    </xf>
    <xf numFmtId="178" fontId="1" fillId="0" borderId="35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topLeftCell="A13" workbookViewId="0">
      <selection activeCell="C18" sqref="C18"/>
    </sheetView>
  </sheetViews>
  <sheetFormatPr defaultColWidth="9" defaultRowHeight="13.5" outlineLevelRow="1" x14ac:dyDescent="0.15"/>
  <cols>
    <col min="1" max="1" width="18.625" style="49" customWidth="1"/>
    <col min="2" max="2" width="26.125" customWidth="1"/>
    <col min="3" max="3" width="102.25" customWidth="1"/>
    <col min="6" max="6" width="24.25" customWidth="1"/>
  </cols>
  <sheetData>
    <row r="1" spans="1:4" ht="14.25" x14ac:dyDescent="0.15">
      <c r="A1" s="109" t="s">
        <v>0</v>
      </c>
      <c r="B1" s="109" t="s">
        <v>1</v>
      </c>
      <c r="C1" s="110" t="s">
        <v>2</v>
      </c>
      <c r="D1" s="110" t="s">
        <v>3</v>
      </c>
    </row>
    <row r="2" spans="1:4" ht="22.5" customHeight="1" x14ac:dyDescent="0.15">
      <c r="A2" s="111">
        <v>1</v>
      </c>
      <c r="B2" s="112" t="s">
        <v>4</v>
      </c>
    </row>
    <row r="3" spans="1:4" outlineLevel="1" x14ac:dyDescent="0.15">
      <c r="A3" s="119">
        <v>1.1000000000000001</v>
      </c>
      <c r="B3" s="114" t="s">
        <v>5</v>
      </c>
      <c r="C3" s="48" t="s">
        <v>6</v>
      </c>
      <c r="D3" s="48" t="s">
        <v>7</v>
      </c>
    </row>
    <row r="4" spans="1:4" outlineLevel="1" x14ac:dyDescent="0.15">
      <c r="A4" s="120">
        <v>1.2</v>
      </c>
      <c r="B4" s="114" t="s">
        <v>8</v>
      </c>
      <c r="C4" s="48" t="s">
        <v>9</v>
      </c>
      <c r="D4" t="s">
        <v>7</v>
      </c>
    </row>
    <row r="5" spans="1:4" ht="14.25" x14ac:dyDescent="0.15">
      <c r="A5" s="111">
        <v>2</v>
      </c>
      <c r="B5" s="112" t="s">
        <v>10</v>
      </c>
    </row>
    <row r="6" spans="1:4" outlineLevel="1" x14ac:dyDescent="0.15">
      <c r="A6" s="119">
        <v>2.1</v>
      </c>
      <c r="B6" s="114" t="s">
        <v>11</v>
      </c>
      <c r="C6" s="48" t="s">
        <v>12</v>
      </c>
    </row>
    <row r="7" spans="1:4" outlineLevel="1" x14ac:dyDescent="0.15">
      <c r="A7" s="121" t="s">
        <v>13</v>
      </c>
      <c r="B7" s="116" t="s">
        <v>14</v>
      </c>
      <c r="C7" s="48" t="s">
        <v>15</v>
      </c>
      <c r="D7" t="s">
        <v>7</v>
      </c>
    </row>
    <row r="8" spans="1:4" outlineLevel="1" x14ac:dyDescent="0.15">
      <c r="A8" s="121" t="s">
        <v>16</v>
      </c>
      <c r="B8" s="116" t="s">
        <v>17</v>
      </c>
      <c r="C8" s="48" t="s">
        <v>18</v>
      </c>
      <c r="D8" t="s">
        <v>7</v>
      </c>
    </row>
    <row r="9" spans="1:4" outlineLevel="1" x14ac:dyDescent="0.15">
      <c r="A9" s="121" t="s">
        <v>19</v>
      </c>
      <c r="B9" s="116" t="s">
        <v>20</v>
      </c>
      <c r="C9" s="48" t="s">
        <v>21</v>
      </c>
      <c r="D9" t="s">
        <v>7</v>
      </c>
    </row>
    <row r="10" spans="1:4" outlineLevel="1" x14ac:dyDescent="0.15">
      <c r="A10" s="121" t="s">
        <v>22</v>
      </c>
      <c r="B10" s="116" t="s">
        <v>23</v>
      </c>
      <c r="C10" s="48" t="s">
        <v>24</v>
      </c>
      <c r="D10" t="s">
        <v>7</v>
      </c>
    </row>
    <row r="11" spans="1:4" outlineLevel="1" x14ac:dyDescent="0.15">
      <c r="A11" s="121" t="s">
        <v>25</v>
      </c>
      <c r="B11" s="116" t="s">
        <v>26</v>
      </c>
      <c r="C11" s="48" t="s">
        <v>27</v>
      </c>
    </row>
    <row r="12" spans="1:4" outlineLevel="1" x14ac:dyDescent="0.15">
      <c r="A12" s="121" t="s">
        <v>28</v>
      </c>
      <c r="B12" s="116" t="s">
        <v>29</v>
      </c>
      <c r="C12" s="48" t="s">
        <v>30</v>
      </c>
      <c r="D12" t="s">
        <v>7</v>
      </c>
    </row>
    <row r="13" spans="1:4" outlineLevel="1" x14ac:dyDescent="0.15">
      <c r="A13" s="121" t="s">
        <v>31</v>
      </c>
      <c r="B13" s="116" t="s">
        <v>32</v>
      </c>
      <c r="C13" s="48" t="s">
        <v>33</v>
      </c>
      <c r="D13" t="s">
        <v>34</v>
      </c>
    </row>
    <row r="14" spans="1:4" outlineLevel="1" x14ac:dyDescent="0.15">
      <c r="A14" s="120">
        <v>2.2000000000000002</v>
      </c>
      <c r="B14" s="114" t="s">
        <v>35</v>
      </c>
      <c r="C14" s="48" t="s">
        <v>12</v>
      </c>
    </row>
    <row r="15" spans="1:4" outlineLevel="1" x14ac:dyDescent="0.15">
      <c r="A15" s="122" t="s">
        <v>36</v>
      </c>
      <c r="B15" s="116" t="s">
        <v>14</v>
      </c>
      <c r="C15" s="48" t="s">
        <v>15</v>
      </c>
      <c r="D15" t="s">
        <v>7</v>
      </c>
    </row>
    <row r="16" spans="1:4" outlineLevel="1" x14ac:dyDescent="0.15">
      <c r="A16" s="122" t="s">
        <v>37</v>
      </c>
      <c r="B16" s="116" t="s">
        <v>38</v>
      </c>
      <c r="C16" s="48" t="s">
        <v>39</v>
      </c>
      <c r="D16" t="s">
        <v>7</v>
      </c>
    </row>
    <row r="17" spans="1:4" outlineLevel="1" x14ac:dyDescent="0.15">
      <c r="A17" s="122" t="s">
        <v>40</v>
      </c>
      <c r="B17" s="116" t="s">
        <v>20</v>
      </c>
      <c r="C17" s="48" t="s">
        <v>41</v>
      </c>
      <c r="D17" t="s">
        <v>7</v>
      </c>
    </row>
    <row r="18" spans="1:4" outlineLevel="1" x14ac:dyDescent="0.15">
      <c r="A18" s="122" t="s">
        <v>42</v>
      </c>
      <c r="B18" s="116" t="s">
        <v>23</v>
      </c>
      <c r="C18" s="48" t="s">
        <v>43</v>
      </c>
      <c r="D18" t="s">
        <v>7</v>
      </c>
    </row>
    <row r="19" spans="1:4" outlineLevel="1" x14ac:dyDescent="0.15">
      <c r="A19" s="122" t="s">
        <v>44</v>
      </c>
      <c r="B19" s="116" t="s">
        <v>26</v>
      </c>
      <c r="C19" s="48" t="s">
        <v>27</v>
      </c>
    </row>
    <row r="20" spans="1:4" outlineLevel="1" x14ac:dyDescent="0.15">
      <c r="A20" s="122" t="s">
        <v>45</v>
      </c>
      <c r="B20" s="116" t="s">
        <v>29</v>
      </c>
      <c r="C20" s="48" t="s">
        <v>46</v>
      </c>
      <c r="D20" t="s">
        <v>7</v>
      </c>
    </row>
    <row r="21" spans="1:4" ht="14.25" x14ac:dyDescent="0.15">
      <c r="A21" s="111">
        <v>3</v>
      </c>
      <c r="B21" s="112" t="s">
        <v>47</v>
      </c>
    </row>
    <row r="22" spans="1:4" outlineLevel="1" x14ac:dyDescent="0.15">
      <c r="A22" s="119">
        <v>3.1</v>
      </c>
      <c r="B22" s="114" t="s">
        <v>48</v>
      </c>
      <c r="C22" s="48" t="s">
        <v>49</v>
      </c>
    </row>
    <row r="23" spans="1:4" outlineLevel="1" x14ac:dyDescent="0.15">
      <c r="A23" s="121" t="s">
        <v>50</v>
      </c>
      <c r="B23" s="116" t="s">
        <v>51</v>
      </c>
      <c r="C23" s="48"/>
    </row>
    <row r="24" spans="1:4" outlineLevel="1" x14ac:dyDescent="0.15">
      <c r="A24" s="123" t="s">
        <v>52</v>
      </c>
      <c r="B24" s="118" t="s">
        <v>14</v>
      </c>
      <c r="C24" s="48" t="s">
        <v>53</v>
      </c>
      <c r="D24" t="s">
        <v>7</v>
      </c>
    </row>
    <row r="25" spans="1:4" outlineLevel="1" x14ac:dyDescent="0.15">
      <c r="A25" s="123" t="s">
        <v>54</v>
      </c>
      <c r="B25" s="118" t="s">
        <v>55</v>
      </c>
      <c r="C25" s="48" t="s">
        <v>56</v>
      </c>
      <c r="D25" s="140" t="s">
        <v>7</v>
      </c>
    </row>
    <row r="26" spans="1:4" outlineLevel="1" x14ac:dyDescent="0.15">
      <c r="A26" s="123" t="s">
        <v>57</v>
      </c>
      <c r="B26" s="118" t="s">
        <v>20</v>
      </c>
      <c r="C26" s="48" t="s">
        <v>58</v>
      </c>
      <c r="D26" s="140"/>
    </row>
    <row r="27" spans="1:4" outlineLevel="1" x14ac:dyDescent="0.15">
      <c r="A27" s="123" t="s">
        <v>59</v>
      </c>
      <c r="B27" s="118" t="s">
        <v>23</v>
      </c>
      <c r="C27" s="48" t="s">
        <v>60</v>
      </c>
      <c r="D27" s="140"/>
    </row>
    <row r="28" spans="1:4" ht="84" outlineLevel="1" x14ac:dyDescent="0.15">
      <c r="A28" s="121" t="s">
        <v>61</v>
      </c>
      <c r="B28" s="116" t="s">
        <v>62</v>
      </c>
      <c r="C28" s="115" t="s">
        <v>63</v>
      </c>
      <c r="D28" s="49">
        <v>1</v>
      </c>
    </row>
    <row r="29" spans="1:4" outlineLevel="1" x14ac:dyDescent="0.15">
      <c r="A29" s="123" t="s">
        <v>64</v>
      </c>
      <c r="B29" s="118" t="s">
        <v>65</v>
      </c>
      <c r="C29" s="48" t="s">
        <v>66</v>
      </c>
      <c r="D29" t="s">
        <v>7</v>
      </c>
    </row>
    <row r="30" spans="1:4" ht="48" outlineLevel="1" x14ac:dyDescent="0.15">
      <c r="A30" s="123" t="s">
        <v>67</v>
      </c>
      <c r="B30" s="118" t="s">
        <v>68</v>
      </c>
      <c r="C30" s="115" t="s">
        <v>69</v>
      </c>
      <c r="D30" t="s">
        <v>70</v>
      </c>
    </row>
    <row r="31" spans="1:4" outlineLevel="1" x14ac:dyDescent="0.15">
      <c r="A31" s="121" t="s">
        <v>71</v>
      </c>
      <c r="B31" s="116" t="s">
        <v>72</v>
      </c>
      <c r="C31" s="48" t="s">
        <v>73</v>
      </c>
      <c r="D31" t="s">
        <v>7</v>
      </c>
    </row>
    <row r="32" spans="1:4" outlineLevel="1" x14ac:dyDescent="0.15">
      <c r="A32" s="121" t="s">
        <v>74</v>
      </c>
      <c r="B32" s="116" t="s">
        <v>32</v>
      </c>
      <c r="C32" s="48" t="s">
        <v>75</v>
      </c>
      <c r="D32" t="s">
        <v>34</v>
      </c>
    </row>
    <row r="33" spans="1:6" outlineLevel="1" x14ac:dyDescent="0.15">
      <c r="A33" s="120">
        <v>3.2</v>
      </c>
      <c r="B33" s="114" t="s">
        <v>76</v>
      </c>
    </row>
    <row r="34" spans="1:6" outlineLevel="1" x14ac:dyDescent="0.15">
      <c r="A34" s="122" t="s">
        <v>77</v>
      </c>
      <c r="B34" s="116" t="s">
        <v>51</v>
      </c>
      <c r="C34" s="48"/>
    </row>
    <row r="35" spans="1:6" outlineLevel="1" x14ac:dyDescent="0.15">
      <c r="A35" s="124" t="s">
        <v>78</v>
      </c>
      <c r="B35" s="118" t="s">
        <v>14</v>
      </c>
      <c r="C35" s="48" t="s">
        <v>53</v>
      </c>
      <c r="D35" t="s">
        <v>7</v>
      </c>
    </row>
    <row r="36" spans="1:6" outlineLevel="1" x14ac:dyDescent="0.15">
      <c r="A36" s="124" t="s">
        <v>79</v>
      </c>
      <c r="B36" s="118" t="s">
        <v>80</v>
      </c>
      <c r="C36" s="48" t="s">
        <v>56</v>
      </c>
      <c r="D36" s="140" t="s">
        <v>7</v>
      </c>
    </row>
    <row r="37" spans="1:6" outlineLevel="1" x14ac:dyDescent="0.15">
      <c r="A37" s="124" t="s">
        <v>81</v>
      </c>
      <c r="B37" s="118" t="s">
        <v>20</v>
      </c>
      <c r="C37" s="48" t="s">
        <v>82</v>
      </c>
      <c r="D37" s="140"/>
    </row>
    <row r="38" spans="1:6" outlineLevel="1" x14ac:dyDescent="0.15">
      <c r="A38" s="124" t="s">
        <v>83</v>
      </c>
      <c r="B38" s="118" t="s">
        <v>23</v>
      </c>
      <c r="C38" s="48" t="s">
        <v>84</v>
      </c>
      <c r="D38" s="140"/>
    </row>
    <row r="39" spans="1:6" ht="84" outlineLevel="1" x14ac:dyDescent="0.15">
      <c r="A39" s="122" t="s">
        <v>85</v>
      </c>
      <c r="B39" s="116" t="s">
        <v>62</v>
      </c>
      <c r="C39" s="115" t="s">
        <v>63</v>
      </c>
      <c r="D39" s="49">
        <v>1</v>
      </c>
    </row>
    <row r="40" spans="1:6" outlineLevel="1" x14ac:dyDescent="0.15">
      <c r="A40" s="124" t="s">
        <v>86</v>
      </c>
      <c r="B40" s="118" t="s">
        <v>65</v>
      </c>
      <c r="C40" s="48" t="s">
        <v>87</v>
      </c>
      <c r="D40" t="s">
        <v>7</v>
      </c>
    </row>
    <row r="41" spans="1:6" ht="48" outlineLevel="1" x14ac:dyDescent="0.15">
      <c r="A41" s="124" t="s">
        <v>88</v>
      </c>
      <c r="B41" s="118" t="s">
        <v>68</v>
      </c>
      <c r="C41" s="115" t="s">
        <v>69</v>
      </c>
      <c r="D41" t="s">
        <v>70</v>
      </c>
    </row>
    <row r="42" spans="1:6" outlineLevel="1" x14ac:dyDescent="0.15">
      <c r="A42" s="122" t="s">
        <v>89</v>
      </c>
      <c r="B42" s="116" t="s">
        <v>72</v>
      </c>
      <c r="C42" s="48" t="s">
        <v>90</v>
      </c>
      <c r="D42" t="s">
        <v>7</v>
      </c>
    </row>
    <row r="43" spans="1:6" ht="16.5" x14ac:dyDescent="0.15">
      <c r="A43" s="111">
        <v>4</v>
      </c>
      <c r="B43" s="112" t="s">
        <v>91</v>
      </c>
      <c r="F43" s="1"/>
    </row>
    <row r="44" spans="1:6" ht="24" outlineLevel="1" x14ac:dyDescent="0.15">
      <c r="A44" s="114">
        <v>4.0999999999999996</v>
      </c>
      <c r="B44" s="114" t="s">
        <v>92</v>
      </c>
      <c r="C44" s="115" t="s">
        <v>93</v>
      </c>
    </row>
    <row r="45" spans="1:6" ht="24" outlineLevel="1" x14ac:dyDescent="0.15">
      <c r="A45" s="114">
        <v>4.2</v>
      </c>
      <c r="B45" s="114" t="s">
        <v>94</v>
      </c>
      <c r="C45" s="115" t="s">
        <v>95</v>
      </c>
    </row>
    <row r="46" spans="1:6" outlineLevel="1" x14ac:dyDescent="0.15">
      <c r="A46" s="114">
        <v>4.3</v>
      </c>
      <c r="B46" s="114" t="s">
        <v>96</v>
      </c>
      <c r="C46" s="115" t="s">
        <v>97</v>
      </c>
    </row>
    <row r="47" spans="1:6" ht="48" x14ac:dyDescent="0.15">
      <c r="A47" s="111">
        <v>5</v>
      </c>
      <c r="B47" s="112" t="s">
        <v>98</v>
      </c>
      <c r="C47" s="115" t="s">
        <v>99</v>
      </c>
      <c r="D47" s="49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 x14ac:dyDescent="0.15"/>
  <cols>
    <col min="1" max="1" width="5.5" customWidth="1"/>
    <col min="2" max="2" width="13.875" customWidth="1"/>
  </cols>
  <sheetData>
    <row r="1" spans="1:2" ht="14.25" x14ac:dyDescent="0.15">
      <c r="A1" s="109" t="s">
        <v>0</v>
      </c>
      <c r="B1" s="109" t="s">
        <v>1</v>
      </c>
    </row>
    <row r="2" spans="1:2" ht="14.25" x14ac:dyDescent="0.15">
      <c r="A2" s="111">
        <v>1</v>
      </c>
      <c r="B2" s="112" t="s">
        <v>100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workbookViewId="0">
      <selection activeCell="C5" sqref="C5"/>
    </sheetView>
  </sheetViews>
  <sheetFormatPr defaultColWidth="9" defaultRowHeight="13.5" outlineLevelRow="3" x14ac:dyDescent="0.15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 x14ac:dyDescent="0.15">
      <c r="A1" s="109" t="s">
        <v>0</v>
      </c>
      <c r="B1" s="109" t="s">
        <v>1</v>
      </c>
      <c r="C1" s="110" t="s">
        <v>2</v>
      </c>
      <c r="D1" s="110" t="s">
        <v>101</v>
      </c>
    </row>
    <row r="2" spans="1:4" ht="14.25" collapsed="1" x14ac:dyDescent="0.15">
      <c r="A2" s="111">
        <v>1</v>
      </c>
      <c r="B2" s="112" t="s">
        <v>102</v>
      </c>
      <c r="D2" s="113" t="s">
        <v>103</v>
      </c>
    </row>
    <row r="3" spans="1:4" ht="216" hidden="1" outlineLevel="1" x14ac:dyDescent="0.15">
      <c r="A3" s="114">
        <v>1.1000000000000001</v>
      </c>
      <c r="B3" s="114" t="s">
        <v>104</v>
      </c>
      <c r="C3" s="115" t="s">
        <v>105</v>
      </c>
      <c r="D3" s="113"/>
    </row>
    <row r="4" spans="1:4" ht="14.25" x14ac:dyDescent="0.15">
      <c r="A4" s="111">
        <v>2</v>
      </c>
      <c r="B4" s="112" t="s">
        <v>106</v>
      </c>
      <c r="D4" s="48"/>
    </row>
    <row r="5" spans="1:4" outlineLevel="1" x14ac:dyDescent="0.15">
      <c r="A5" s="114">
        <v>2.1</v>
      </c>
      <c r="B5" s="114" t="s">
        <v>107</v>
      </c>
      <c r="C5" s="48" t="s">
        <v>108</v>
      </c>
      <c r="D5" s="48" t="s">
        <v>108</v>
      </c>
    </row>
    <row r="6" spans="1:4" outlineLevel="1" x14ac:dyDescent="0.15">
      <c r="A6" s="114">
        <v>2.2000000000000002</v>
      </c>
      <c r="B6" s="114" t="s">
        <v>109</v>
      </c>
      <c r="C6" s="48">
        <v>30000</v>
      </c>
      <c r="D6" s="48">
        <v>30000</v>
      </c>
    </row>
    <row r="7" spans="1:4" outlineLevel="1" x14ac:dyDescent="0.15">
      <c r="A7" s="114">
        <v>2.2999999999999998</v>
      </c>
      <c r="B7" s="114" t="s">
        <v>110</v>
      </c>
      <c r="C7" s="48" t="s">
        <v>111</v>
      </c>
      <c r="D7" s="48" t="s">
        <v>112</v>
      </c>
    </row>
    <row r="8" spans="1:4" outlineLevel="1" x14ac:dyDescent="0.15">
      <c r="A8" s="114">
        <v>2.4</v>
      </c>
      <c r="B8" s="114" t="s">
        <v>113</v>
      </c>
      <c r="C8" s="48" t="s">
        <v>114</v>
      </c>
      <c r="D8" s="48" t="s">
        <v>114</v>
      </c>
    </row>
    <row r="9" spans="1:4" outlineLevel="1" x14ac:dyDescent="0.15">
      <c r="A9" s="114">
        <v>2.5</v>
      </c>
      <c r="B9" s="114" t="s">
        <v>115</v>
      </c>
      <c r="C9" s="48" t="s">
        <v>116</v>
      </c>
      <c r="D9" s="48" t="s">
        <v>117</v>
      </c>
    </row>
    <row r="10" spans="1:4" outlineLevel="1" x14ac:dyDescent="0.15">
      <c r="A10" s="114">
        <v>2.6</v>
      </c>
      <c r="B10" s="114" t="s">
        <v>118</v>
      </c>
      <c r="C10" s="48" t="s">
        <v>119</v>
      </c>
      <c r="D10" s="48" t="s">
        <v>120</v>
      </c>
    </row>
    <row r="11" spans="1:4" ht="14.25" x14ac:dyDescent="0.15">
      <c r="A11" s="111">
        <v>3</v>
      </c>
      <c r="B11" s="111" t="s">
        <v>121</v>
      </c>
      <c r="D11" s="48"/>
    </row>
    <row r="12" spans="1:4" outlineLevel="1" x14ac:dyDescent="0.15">
      <c r="A12" s="114">
        <v>3.1</v>
      </c>
      <c r="B12" s="114" t="s">
        <v>122</v>
      </c>
      <c r="C12" s="48" t="s">
        <v>123</v>
      </c>
      <c r="D12" s="48" t="s">
        <v>108</v>
      </c>
    </row>
    <row r="13" spans="1:4" outlineLevel="1" x14ac:dyDescent="0.15">
      <c r="A13" s="114">
        <v>3.2</v>
      </c>
      <c r="B13" s="114" t="s">
        <v>124</v>
      </c>
      <c r="C13" s="48" t="s">
        <v>125</v>
      </c>
      <c r="D13" s="48"/>
    </row>
    <row r="14" spans="1:4" outlineLevel="1" x14ac:dyDescent="0.15">
      <c r="A14" s="114">
        <v>3.3</v>
      </c>
      <c r="B14" s="114" t="s">
        <v>126</v>
      </c>
      <c r="C14" s="48" t="s">
        <v>127</v>
      </c>
      <c r="D14" s="48"/>
    </row>
    <row r="15" spans="1:4" outlineLevel="1" x14ac:dyDescent="0.15">
      <c r="A15" s="114">
        <v>3.4</v>
      </c>
      <c r="B15" s="114" t="s">
        <v>128</v>
      </c>
      <c r="C15" s="48"/>
      <c r="D15" s="48"/>
    </row>
    <row r="16" spans="1:4" outlineLevel="1" x14ac:dyDescent="0.15">
      <c r="A16" s="116" t="s">
        <v>129</v>
      </c>
      <c r="B16" s="116" t="s">
        <v>130</v>
      </c>
      <c r="C16" s="48" t="s">
        <v>131</v>
      </c>
      <c r="D16" s="48" t="s">
        <v>7</v>
      </c>
    </row>
    <row r="17" spans="1:11" outlineLevel="1" x14ac:dyDescent="0.15">
      <c r="A17" s="116" t="s">
        <v>132</v>
      </c>
      <c r="B17" s="116" t="s">
        <v>133</v>
      </c>
      <c r="C17" s="48" t="s">
        <v>134</v>
      </c>
      <c r="D17" s="48"/>
    </row>
    <row r="18" spans="1:11" outlineLevel="1" x14ac:dyDescent="0.15">
      <c r="A18" s="116" t="s">
        <v>135</v>
      </c>
      <c r="B18" s="116" t="s">
        <v>136</v>
      </c>
      <c r="C18" s="48" t="s">
        <v>137</v>
      </c>
      <c r="D18" s="48"/>
    </row>
    <row r="19" spans="1:11" ht="14.25" x14ac:dyDescent="0.15">
      <c r="A19" s="111">
        <v>4</v>
      </c>
      <c r="B19" s="111" t="s">
        <v>138</v>
      </c>
      <c r="D19" s="48"/>
    </row>
    <row r="20" spans="1:11" outlineLevel="1" x14ac:dyDescent="0.15">
      <c r="A20" s="114">
        <v>4.0999999999999996</v>
      </c>
      <c r="B20" s="114" t="s">
        <v>139</v>
      </c>
    </row>
    <row r="21" spans="1:11" outlineLevel="1" x14ac:dyDescent="0.15">
      <c r="A21" s="114">
        <v>4.2</v>
      </c>
      <c r="B21" s="114" t="s">
        <v>140</v>
      </c>
      <c r="D21" t="s">
        <v>70</v>
      </c>
    </row>
    <row r="22" spans="1:11" ht="12.75" customHeight="1" outlineLevel="2" x14ac:dyDescent="0.15">
      <c r="A22" s="114" t="s">
        <v>141</v>
      </c>
      <c r="B22" s="116" t="s">
        <v>142</v>
      </c>
      <c r="C22" s="48" t="s">
        <v>143</v>
      </c>
      <c r="D22" t="s">
        <v>144</v>
      </c>
    </row>
    <row r="23" spans="1:11" outlineLevel="2" x14ac:dyDescent="0.15">
      <c r="A23" s="114" t="s">
        <v>145</v>
      </c>
      <c r="B23" s="116" t="s">
        <v>146</v>
      </c>
      <c r="C23" s="48" t="s">
        <v>147</v>
      </c>
    </row>
    <row r="24" spans="1:11" outlineLevel="2" x14ac:dyDescent="0.15">
      <c r="A24" s="114" t="s">
        <v>148</v>
      </c>
      <c r="B24" s="116" t="s">
        <v>149</v>
      </c>
      <c r="C24" s="48" t="s">
        <v>150</v>
      </c>
      <c r="G24" s="47" t="s">
        <v>151</v>
      </c>
      <c r="H24" s="47" t="s">
        <v>152</v>
      </c>
      <c r="I24" s="47" t="s">
        <v>153</v>
      </c>
      <c r="J24" s="47" t="s">
        <v>154</v>
      </c>
      <c r="K24" s="47" t="s">
        <v>155</v>
      </c>
    </row>
    <row r="25" spans="1:11" outlineLevel="2" x14ac:dyDescent="0.15">
      <c r="A25" s="114" t="s">
        <v>156</v>
      </c>
      <c r="B25" s="116" t="s">
        <v>157</v>
      </c>
      <c r="C25" s="48" t="s">
        <v>158</v>
      </c>
      <c r="F25" s="47" t="s">
        <v>159</v>
      </c>
      <c r="G25" s="117">
        <v>-0.12</v>
      </c>
      <c r="H25" s="117">
        <v>0.3</v>
      </c>
      <c r="I25" s="117">
        <v>0.56999999999999995</v>
      </c>
      <c r="J25" s="117">
        <v>0.84</v>
      </c>
      <c r="K25" s="117">
        <v>0.32</v>
      </c>
    </row>
    <row r="26" spans="1:11" outlineLevel="2" x14ac:dyDescent="0.15">
      <c r="A26" s="114" t="s">
        <v>160</v>
      </c>
      <c r="B26" s="116" t="s">
        <v>161</v>
      </c>
      <c r="C26" s="48" t="s">
        <v>162</v>
      </c>
      <c r="F26" s="47" t="s">
        <v>163</v>
      </c>
      <c r="G26" s="47">
        <v>13</v>
      </c>
      <c r="H26" s="47">
        <v>22</v>
      </c>
      <c r="I26" s="47">
        <v>55</v>
      </c>
      <c r="J26" s="47">
        <v>98</v>
      </c>
      <c r="K26" s="47">
        <v>25</v>
      </c>
    </row>
    <row r="27" spans="1:11" outlineLevel="3" x14ac:dyDescent="0.15">
      <c r="A27" s="114" t="s">
        <v>164</v>
      </c>
      <c r="B27" s="118" t="s">
        <v>130</v>
      </c>
      <c r="C27" s="48" t="s">
        <v>165</v>
      </c>
      <c r="F27" s="47" t="s">
        <v>166</v>
      </c>
      <c r="G27" s="47"/>
      <c r="H27" s="47"/>
      <c r="I27" s="47"/>
      <c r="J27" s="47"/>
      <c r="K27" s="47"/>
    </row>
    <row r="28" spans="1:11" outlineLevel="3" x14ac:dyDescent="0.15">
      <c r="A28" s="114" t="s">
        <v>167</v>
      </c>
      <c r="B28" s="118" t="s">
        <v>133</v>
      </c>
      <c r="C28" s="48" t="s">
        <v>168</v>
      </c>
      <c r="F28" s="47" t="s">
        <v>169</v>
      </c>
      <c r="G28" s="47"/>
      <c r="H28" s="47"/>
      <c r="I28" s="47"/>
      <c r="J28" s="47"/>
      <c r="K28" s="47"/>
    </row>
    <row r="29" spans="1:11" outlineLevel="3" x14ac:dyDescent="0.15">
      <c r="A29" s="114" t="s">
        <v>170</v>
      </c>
      <c r="B29" s="118" t="s">
        <v>136</v>
      </c>
      <c r="C29" s="48" t="s">
        <v>171</v>
      </c>
      <c r="F29" s="47" t="s">
        <v>172</v>
      </c>
    </row>
    <row r="30" spans="1:11" outlineLevel="1" x14ac:dyDescent="0.15">
      <c r="A30" s="114">
        <v>4.3</v>
      </c>
      <c r="B30" s="114" t="s">
        <v>173</v>
      </c>
      <c r="D30" t="s">
        <v>70</v>
      </c>
    </row>
    <row r="31" spans="1:11" outlineLevel="1" x14ac:dyDescent="0.15">
      <c r="A31" s="114">
        <v>4.4000000000000004</v>
      </c>
      <c r="B31" s="114" t="s">
        <v>174</v>
      </c>
      <c r="D31" s="48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1" workbookViewId="0">
      <selection activeCell="G7" sqref="G7"/>
    </sheetView>
  </sheetViews>
  <sheetFormatPr defaultColWidth="9" defaultRowHeight="13.5" x14ac:dyDescent="0.15"/>
  <cols>
    <col min="1" max="1" width="4.75" customWidth="1"/>
    <col min="2" max="2" width="26.75" customWidth="1"/>
    <col min="3" max="3" width="16.5" style="47" customWidth="1"/>
    <col min="4" max="4" width="10.25" style="48" customWidth="1"/>
    <col min="5" max="5" width="11.375" style="49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 x14ac:dyDescent="0.15">
      <c r="A1" s="141" t="s">
        <v>175</v>
      </c>
      <c r="B1" s="141"/>
      <c r="C1" s="141"/>
      <c r="D1" s="141"/>
      <c r="E1" s="48"/>
    </row>
    <row r="2" spans="1:6" x14ac:dyDescent="0.15">
      <c r="A2" s="50" t="s">
        <v>176</v>
      </c>
      <c r="B2" s="51" t="s">
        <v>177</v>
      </c>
      <c r="C2" s="51" t="s">
        <v>178</v>
      </c>
      <c r="D2" s="52" t="s">
        <v>179</v>
      </c>
      <c r="E2" s="53" t="s">
        <v>180</v>
      </c>
      <c r="F2" s="53" t="s">
        <v>181</v>
      </c>
    </row>
    <row r="3" spans="1:6" x14ac:dyDescent="0.15">
      <c r="A3" s="54">
        <v>1</v>
      </c>
      <c r="B3" s="55" t="s">
        <v>182</v>
      </c>
      <c r="C3" s="56" t="s">
        <v>56</v>
      </c>
      <c r="D3" s="57">
        <v>1400</v>
      </c>
      <c r="E3" s="57">
        <v>1400</v>
      </c>
      <c r="F3" s="154" t="s">
        <v>183</v>
      </c>
    </row>
    <row r="4" spans="1:6" x14ac:dyDescent="0.15">
      <c r="A4" s="58">
        <v>2</v>
      </c>
      <c r="B4" s="59" t="s">
        <v>184</v>
      </c>
      <c r="C4" s="60" t="s">
        <v>56</v>
      </c>
      <c r="D4" s="61">
        <v>0.7</v>
      </c>
      <c r="E4" s="61"/>
      <c r="F4" s="155"/>
    </row>
    <row r="5" spans="1:6" x14ac:dyDescent="0.15">
      <c r="A5" s="58">
        <v>3</v>
      </c>
      <c r="B5" s="59" t="s">
        <v>185</v>
      </c>
      <c r="C5" s="60" t="s">
        <v>56</v>
      </c>
      <c r="D5" s="61">
        <v>0.9</v>
      </c>
      <c r="E5" s="61"/>
      <c r="F5" s="155"/>
    </row>
    <row r="6" spans="1:6" x14ac:dyDescent="0.15">
      <c r="A6" s="58">
        <v>4</v>
      </c>
      <c r="B6" s="59" t="s">
        <v>186</v>
      </c>
      <c r="C6" s="62" t="s">
        <v>187</v>
      </c>
      <c r="D6" s="61">
        <v>1</v>
      </c>
      <c r="E6" s="61"/>
      <c r="F6" s="155"/>
    </row>
    <row r="7" spans="1:6" x14ac:dyDescent="0.15">
      <c r="A7" s="58">
        <v>5</v>
      </c>
      <c r="B7" s="59" t="s">
        <v>188</v>
      </c>
      <c r="C7" s="62" t="s">
        <v>187</v>
      </c>
      <c r="D7" s="61">
        <v>1</v>
      </c>
      <c r="E7" s="61"/>
      <c r="F7" s="155"/>
    </row>
    <row r="8" spans="1:6" x14ac:dyDescent="0.15">
      <c r="A8" s="63">
        <v>6</v>
      </c>
      <c r="B8" s="64" t="s">
        <v>189</v>
      </c>
      <c r="C8" s="65" t="s">
        <v>56</v>
      </c>
      <c r="D8" s="66">
        <v>500</v>
      </c>
      <c r="E8" s="66">
        <v>600</v>
      </c>
      <c r="F8" s="155"/>
    </row>
    <row r="9" spans="1:6" x14ac:dyDescent="0.15">
      <c r="A9" s="54">
        <v>7</v>
      </c>
      <c r="B9" s="55" t="s">
        <v>190</v>
      </c>
      <c r="C9" s="56" t="s">
        <v>56</v>
      </c>
      <c r="D9" s="57">
        <v>1050</v>
      </c>
      <c r="E9" s="57">
        <v>900</v>
      </c>
      <c r="F9" s="155"/>
    </row>
    <row r="10" spans="1:6" x14ac:dyDescent="0.15">
      <c r="A10" s="58">
        <v>8</v>
      </c>
      <c r="B10" s="59" t="s">
        <v>191</v>
      </c>
      <c r="C10" s="60" t="s">
        <v>56</v>
      </c>
      <c r="D10" s="61">
        <v>0.3</v>
      </c>
      <c r="E10" s="61"/>
      <c r="F10" s="155"/>
    </row>
    <row r="11" spans="1:6" x14ac:dyDescent="0.15">
      <c r="A11" s="58">
        <v>9</v>
      </c>
      <c r="B11" s="59" t="s">
        <v>192</v>
      </c>
      <c r="C11" s="60" t="s">
        <v>56</v>
      </c>
      <c r="D11" s="61">
        <v>0.9</v>
      </c>
      <c r="E11" s="61"/>
      <c r="F11" s="155"/>
    </row>
    <row r="12" spans="1:6" x14ac:dyDescent="0.15">
      <c r="A12" s="58">
        <v>10</v>
      </c>
      <c r="B12" s="59" t="s">
        <v>193</v>
      </c>
      <c r="C12" s="60" t="s">
        <v>56</v>
      </c>
      <c r="D12" s="61">
        <v>4</v>
      </c>
      <c r="E12" s="61"/>
      <c r="F12" s="155"/>
    </row>
    <row r="13" spans="1:6" x14ac:dyDescent="0.15">
      <c r="A13" s="58">
        <v>11</v>
      </c>
      <c r="B13" s="59" t="s">
        <v>194</v>
      </c>
      <c r="C13" s="60" t="s">
        <v>56</v>
      </c>
      <c r="D13" s="61">
        <v>3</v>
      </c>
      <c r="E13" s="61"/>
      <c r="F13" s="155"/>
    </row>
    <row r="14" spans="1:6" x14ac:dyDescent="0.15">
      <c r="A14" s="63">
        <v>12</v>
      </c>
      <c r="B14" s="64" t="s">
        <v>195</v>
      </c>
      <c r="C14" s="65" t="s">
        <v>56</v>
      </c>
      <c r="D14" s="66">
        <v>1000</v>
      </c>
      <c r="E14" s="66">
        <v>1000</v>
      </c>
      <c r="F14" s="155"/>
    </row>
    <row r="15" spans="1:6" x14ac:dyDescent="0.15">
      <c r="A15" s="54">
        <v>13</v>
      </c>
      <c r="B15" s="55" t="s">
        <v>196</v>
      </c>
      <c r="C15" s="56" t="s">
        <v>56</v>
      </c>
      <c r="D15" s="57">
        <v>380</v>
      </c>
      <c r="E15" s="57">
        <v>380</v>
      </c>
      <c r="F15" s="155"/>
    </row>
    <row r="16" spans="1:6" x14ac:dyDescent="0.15">
      <c r="A16" s="63">
        <v>14</v>
      </c>
      <c r="B16" s="64" t="s">
        <v>197</v>
      </c>
      <c r="C16" s="65" t="s">
        <v>56</v>
      </c>
      <c r="D16" s="66">
        <v>20</v>
      </c>
      <c r="E16" s="66">
        <v>16</v>
      </c>
      <c r="F16" s="155"/>
    </row>
    <row r="17" spans="1:10" x14ac:dyDescent="0.15">
      <c r="A17" s="54">
        <v>15</v>
      </c>
      <c r="B17" s="55" t="s">
        <v>198</v>
      </c>
      <c r="C17" s="67" t="s">
        <v>187</v>
      </c>
      <c r="D17" s="68">
        <v>1</v>
      </c>
      <c r="E17" s="57"/>
      <c r="F17" s="155"/>
    </row>
    <row r="18" spans="1:10" x14ac:dyDescent="0.15">
      <c r="A18" s="58">
        <v>16</v>
      </c>
      <c r="B18" s="59" t="s">
        <v>199</v>
      </c>
      <c r="C18" s="62" t="s">
        <v>187</v>
      </c>
      <c r="D18" s="69">
        <v>1</v>
      </c>
      <c r="E18" s="61"/>
      <c r="F18" s="155"/>
    </row>
    <row r="19" spans="1:10" x14ac:dyDescent="0.15">
      <c r="A19" s="58">
        <v>17</v>
      </c>
      <c r="B19" s="59" t="s">
        <v>200</v>
      </c>
      <c r="C19" s="62" t="s">
        <v>187</v>
      </c>
      <c r="D19" s="69">
        <v>1</v>
      </c>
      <c r="E19" s="61"/>
      <c r="F19" s="155"/>
    </row>
    <row r="20" spans="1:10" x14ac:dyDescent="0.15">
      <c r="A20" s="63">
        <v>18</v>
      </c>
      <c r="B20" s="64" t="s">
        <v>201</v>
      </c>
      <c r="C20" s="70" t="s">
        <v>187</v>
      </c>
      <c r="D20" s="71">
        <v>0.85</v>
      </c>
      <c r="E20" s="66"/>
      <c r="F20" s="155"/>
    </row>
    <row r="21" spans="1:10" x14ac:dyDescent="0.15">
      <c r="A21" s="72">
        <v>19</v>
      </c>
      <c r="B21" s="67" t="s">
        <v>202</v>
      </c>
      <c r="C21" s="62" t="s">
        <v>187</v>
      </c>
      <c r="D21" s="57">
        <v>1</v>
      </c>
      <c r="E21" s="61"/>
      <c r="F21" s="155"/>
    </row>
    <row r="22" spans="1:10" x14ac:dyDescent="0.15">
      <c r="A22" s="73">
        <v>20</v>
      </c>
      <c r="B22" s="62" t="s">
        <v>203</v>
      </c>
      <c r="C22" s="62" t="s">
        <v>187</v>
      </c>
      <c r="D22" s="61">
        <v>1</v>
      </c>
      <c r="E22" s="61"/>
      <c r="F22" s="155"/>
    </row>
    <row r="23" spans="1:10" x14ac:dyDescent="0.15">
      <c r="A23" s="73">
        <v>21</v>
      </c>
      <c r="B23" s="62" t="s">
        <v>204</v>
      </c>
      <c r="C23" s="62" t="s">
        <v>187</v>
      </c>
      <c r="D23" s="61">
        <v>0.45</v>
      </c>
      <c r="E23" s="61"/>
      <c r="F23" s="155"/>
    </row>
    <row r="24" spans="1:10" x14ac:dyDescent="0.15">
      <c r="A24" s="74">
        <v>22</v>
      </c>
      <c r="B24" s="70" t="s">
        <v>205</v>
      </c>
      <c r="C24" s="65" t="s">
        <v>56</v>
      </c>
      <c r="D24" s="66">
        <v>1.9</v>
      </c>
      <c r="E24" s="66"/>
      <c r="F24" s="156"/>
    </row>
    <row r="25" spans="1:10" x14ac:dyDescent="0.15">
      <c r="A25" s="75"/>
      <c r="B25" s="76"/>
      <c r="C25" s="77"/>
      <c r="D25" s="48">
        <v>261.23</v>
      </c>
      <c r="E25" s="48">
        <v>266</v>
      </c>
    </row>
    <row r="26" spans="1:10" x14ac:dyDescent="0.15">
      <c r="B26" s="47" t="s">
        <v>206</v>
      </c>
      <c r="C26" s="47" t="s">
        <v>207</v>
      </c>
    </row>
    <row r="27" spans="1:10" x14ac:dyDescent="0.15">
      <c r="A27" s="48"/>
      <c r="B27" s="48" t="s">
        <v>208</v>
      </c>
      <c r="C27" s="48" t="s">
        <v>209</v>
      </c>
      <c r="D27" s="48" t="s">
        <v>210</v>
      </c>
      <c r="E27" s="48" t="s">
        <v>211</v>
      </c>
      <c r="F27" s="48" t="s">
        <v>212</v>
      </c>
      <c r="G27" s="48" t="s">
        <v>213</v>
      </c>
      <c r="H27" s="48" t="s">
        <v>214</v>
      </c>
      <c r="I27" s="48" t="s">
        <v>215</v>
      </c>
      <c r="J27" s="48" t="s">
        <v>216</v>
      </c>
    </row>
    <row r="28" spans="1:10" x14ac:dyDescent="0.15">
      <c r="A28" s="48"/>
      <c r="B28" s="48">
        <v>261.23</v>
      </c>
      <c r="C28" s="48">
        <v>469.28</v>
      </c>
      <c r="D28" s="48">
        <v>61.68</v>
      </c>
      <c r="E28" s="48">
        <v>334</v>
      </c>
      <c r="F28" s="48">
        <v>1.73</v>
      </c>
      <c r="G28" s="48">
        <v>-4480</v>
      </c>
      <c r="H28" s="48">
        <v>-8.44</v>
      </c>
      <c r="I28" s="48">
        <v>-3520</v>
      </c>
      <c r="J28" s="48">
        <v>-7.97</v>
      </c>
    </row>
    <row r="31" spans="1:10" x14ac:dyDescent="0.15">
      <c r="B31" s="142" t="s">
        <v>217</v>
      </c>
      <c r="C31" s="143"/>
      <c r="D31" s="143"/>
      <c r="E31" s="144"/>
    </row>
    <row r="32" spans="1:10" x14ac:dyDescent="0.15">
      <c r="B32" s="78" t="s">
        <v>218</v>
      </c>
      <c r="C32" s="79" t="s">
        <v>219</v>
      </c>
      <c r="D32" s="80">
        <v>42716</v>
      </c>
      <c r="E32" s="81">
        <v>30000</v>
      </c>
    </row>
    <row r="33" spans="2:7" x14ac:dyDescent="0.15">
      <c r="B33" s="78" t="s">
        <v>218</v>
      </c>
      <c r="C33" s="79" t="s">
        <v>220</v>
      </c>
      <c r="D33" s="80">
        <v>42717</v>
      </c>
      <c r="E33" s="81">
        <v>30610</v>
      </c>
    </row>
    <row r="34" spans="2:7" x14ac:dyDescent="0.15">
      <c r="B34" s="78" t="s">
        <v>218</v>
      </c>
      <c r="C34" s="79" t="s">
        <v>219</v>
      </c>
      <c r="D34" s="80">
        <v>42786</v>
      </c>
      <c r="E34" s="81">
        <v>30610</v>
      </c>
      <c r="G34" t="s">
        <v>221</v>
      </c>
    </row>
    <row r="35" spans="2:7" x14ac:dyDescent="0.15">
      <c r="B35" s="78" t="s">
        <v>218</v>
      </c>
      <c r="C35" s="79" t="s">
        <v>220</v>
      </c>
      <c r="D35" s="80">
        <v>42793</v>
      </c>
      <c r="E35" s="81">
        <v>31210</v>
      </c>
    </row>
    <row r="36" spans="2:7" x14ac:dyDescent="0.15">
      <c r="B36" s="78" t="s">
        <v>218</v>
      </c>
      <c r="C36" s="79" t="s">
        <v>219</v>
      </c>
      <c r="D36" s="80">
        <v>42863</v>
      </c>
      <c r="E36" s="81">
        <v>31210</v>
      </c>
    </row>
    <row r="37" spans="2:7" x14ac:dyDescent="0.15">
      <c r="B37" s="78" t="s">
        <v>218</v>
      </c>
      <c r="C37" s="79" t="s">
        <v>220</v>
      </c>
      <c r="D37" s="80">
        <v>42865</v>
      </c>
      <c r="E37" s="81">
        <v>31880</v>
      </c>
    </row>
    <row r="38" spans="2:7" x14ac:dyDescent="0.15">
      <c r="B38" s="78" t="s">
        <v>218</v>
      </c>
      <c r="C38" s="79" t="s">
        <v>219</v>
      </c>
      <c r="D38" s="80">
        <v>42870</v>
      </c>
      <c r="E38" s="81">
        <v>31880</v>
      </c>
    </row>
    <row r="39" spans="2:7" x14ac:dyDescent="0.15">
      <c r="B39" s="78" t="s">
        <v>218</v>
      </c>
      <c r="C39" s="79" t="s">
        <v>220</v>
      </c>
      <c r="D39" s="80">
        <v>42872</v>
      </c>
      <c r="E39" s="81">
        <v>33050</v>
      </c>
    </row>
    <row r="40" spans="2:7" x14ac:dyDescent="0.15">
      <c r="B40" s="78" t="s">
        <v>218</v>
      </c>
      <c r="C40" s="79" t="s">
        <v>219</v>
      </c>
      <c r="D40" s="80">
        <v>42919</v>
      </c>
      <c r="E40" s="81">
        <v>33050</v>
      </c>
    </row>
    <row r="41" spans="2:7" x14ac:dyDescent="0.15">
      <c r="B41" s="78" t="s">
        <v>218</v>
      </c>
      <c r="C41" s="79" t="s">
        <v>220</v>
      </c>
      <c r="D41" s="80">
        <v>42927</v>
      </c>
      <c r="E41" s="81">
        <v>34510</v>
      </c>
    </row>
    <row r="42" spans="2:7" x14ac:dyDescent="0.15">
      <c r="B42" s="78" t="s">
        <v>218</v>
      </c>
      <c r="C42" s="79" t="s">
        <v>219</v>
      </c>
      <c r="D42" s="80">
        <v>42933</v>
      </c>
      <c r="E42" s="81">
        <v>34510</v>
      </c>
    </row>
    <row r="43" spans="2:7" x14ac:dyDescent="0.15">
      <c r="B43" s="78" t="s">
        <v>218</v>
      </c>
      <c r="C43" s="79" t="s">
        <v>220</v>
      </c>
      <c r="D43" s="80">
        <v>42937</v>
      </c>
      <c r="E43" s="81">
        <v>33430</v>
      </c>
    </row>
    <row r="44" spans="2:7" x14ac:dyDescent="0.15">
      <c r="B44" s="78" t="s">
        <v>218</v>
      </c>
      <c r="C44" s="79" t="s">
        <v>219</v>
      </c>
      <c r="D44" s="80">
        <v>42947</v>
      </c>
      <c r="E44" s="81">
        <v>33430</v>
      </c>
    </row>
    <row r="45" spans="2:7" x14ac:dyDescent="0.15">
      <c r="B45" s="78" t="s">
        <v>218</v>
      </c>
      <c r="C45" s="79" t="s">
        <v>220</v>
      </c>
      <c r="D45" s="80">
        <v>42950</v>
      </c>
      <c r="E45" s="81">
        <v>34000</v>
      </c>
    </row>
    <row r="46" spans="2:7" x14ac:dyDescent="0.15">
      <c r="B46" s="78" t="s">
        <v>218</v>
      </c>
      <c r="C46" s="79" t="s">
        <v>219</v>
      </c>
      <c r="D46" s="80">
        <v>43059</v>
      </c>
      <c r="E46" s="81">
        <v>34000</v>
      </c>
    </row>
    <row r="47" spans="2:7" x14ac:dyDescent="0.15">
      <c r="B47" s="78" t="s">
        <v>218</v>
      </c>
      <c r="C47" s="79" t="s">
        <v>220</v>
      </c>
      <c r="D47" s="80">
        <v>43060</v>
      </c>
      <c r="E47" s="81">
        <v>34560</v>
      </c>
    </row>
    <row r="48" spans="2:7" x14ac:dyDescent="0.15">
      <c r="B48" s="78" t="s">
        <v>218</v>
      </c>
      <c r="C48" s="79" t="s">
        <v>219</v>
      </c>
      <c r="D48" s="80">
        <v>43199</v>
      </c>
      <c r="E48" s="81">
        <v>34560</v>
      </c>
    </row>
    <row r="49" spans="2:5" x14ac:dyDescent="0.15">
      <c r="B49" s="78" t="s">
        <v>218</v>
      </c>
      <c r="C49" s="79" t="s">
        <v>220</v>
      </c>
      <c r="D49" s="80">
        <v>43209</v>
      </c>
      <c r="E49" s="81">
        <v>35350</v>
      </c>
    </row>
    <row r="50" spans="2:5" x14ac:dyDescent="0.15">
      <c r="B50" s="78" t="s">
        <v>218</v>
      </c>
      <c r="C50" s="79" t="s">
        <v>219</v>
      </c>
      <c r="D50" s="80">
        <v>43213</v>
      </c>
      <c r="E50" s="81">
        <v>35350</v>
      </c>
    </row>
    <row r="51" spans="2:5" x14ac:dyDescent="0.15">
      <c r="B51" s="78" t="s">
        <v>218</v>
      </c>
      <c r="C51" s="79" t="s">
        <v>220</v>
      </c>
      <c r="D51" s="80">
        <v>43222</v>
      </c>
      <c r="E51" s="81">
        <v>37000</v>
      </c>
    </row>
    <row r="52" spans="2:5" x14ac:dyDescent="0.15">
      <c r="B52" s="78" t="s">
        <v>218</v>
      </c>
      <c r="C52" s="79" t="s">
        <v>219</v>
      </c>
      <c r="D52" s="80">
        <v>43332</v>
      </c>
      <c r="E52" s="81">
        <v>37000</v>
      </c>
    </row>
    <row r="53" spans="2:5" x14ac:dyDescent="0.15">
      <c r="B53" s="78" t="s">
        <v>218</v>
      </c>
      <c r="C53" s="79" t="s">
        <v>220</v>
      </c>
      <c r="D53" s="80">
        <v>43335</v>
      </c>
      <c r="E53" s="81">
        <v>35820</v>
      </c>
    </row>
    <row r="54" spans="2:5" x14ac:dyDescent="0.15">
      <c r="B54" s="78" t="s">
        <v>218</v>
      </c>
      <c r="C54" s="79" t="s">
        <v>219</v>
      </c>
      <c r="D54" s="80">
        <v>43395</v>
      </c>
      <c r="E54" s="81">
        <v>35820</v>
      </c>
    </row>
    <row r="55" spans="2:5" x14ac:dyDescent="0.15">
      <c r="B55" s="78" t="s">
        <v>218</v>
      </c>
      <c r="C55" s="79" t="s">
        <v>220</v>
      </c>
      <c r="D55" s="80">
        <v>43399</v>
      </c>
      <c r="E55" s="81">
        <v>36460</v>
      </c>
    </row>
    <row r="56" spans="2:5" x14ac:dyDescent="0.15">
      <c r="B56" s="78" t="s">
        <v>218</v>
      </c>
      <c r="C56" s="79" t="s">
        <v>219</v>
      </c>
      <c r="D56" s="80">
        <v>43514</v>
      </c>
      <c r="E56" s="81">
        <v>36460</v>
      </c>
    </row>
    <row r="57" spans="2:5" x14ac:dyDescent="0.15">
      <c r="B57" s="82" t="s">
        <v>218</v>
      </c>
      <c r="C57" s="83" t="s">
        <v>220</v>
      </c>
      <c r="D57" s="84">
        <v>43518</v>
      </c>
      <c r="E57" s="85">
        <v>37180</v>
      </c>
    </row>
    <row r="59" spans="2:5" x14ac:dyDescent="0.15">
      <c r="B59" s="145" t="s">
        <v>222</v>
      </c>
      <c r="C59" s="146"/>
      <c r="D59" s="146"/>
      <c r="E59" s="147"/>
    </row>
    <row r="60" spans="2:5" x14ac:dyDescent="0.15">
      <c r="B60" s="78" t="s">
        <v>218</v>
      </c>
      <c r="C60" s="79" t="s">
        <v>219</v>
      </c>
      <c r="D60" s="80">
        <v>40925</v>
      </c>
      <c r="E60" s="81">
        <v>30000</v>
      </c>
    </row>
    <row r="61" spans="2:5" x14ac:dyDescent="0.15">
      <c r="B61" s="78" t="s">
        <v>218</v>
      </c>
      <c r="C61" s="79" t="s">
        <v>220</v>
      </c>
      <c r="D61" s="80">
        <v>40953</v>
      </c>
      <c r="E61" s="81">
        <v>29610</v>
      </c>
    </row>
    <row r="62" spans="2:5" x14ac:dyDescent="0.15">
      <c r="B62" s="78" t="s">
        <v>218</v>
      </c>
      <c r="C62" s="79" t="s">
        <v>219</v>
      </c>
      <c r="D62" s="80">
        <v>40960</v>
      </c>
      <c r="E62" s="81">
        <v>29610</v>
      </c>
    </row>
    <row r="63" spans="2:5" x14ac:dyDescent="0.15">
      <c r="B63" s="78" t="s">
        <v>218</v>
      </c>
      <c r="C63" s="79" t="s">
        <v>220</v>
      </c>
      <c r="D63" s="80">
        <v>40967</v>
      </c>
      <c r="E63" s="81">
        <v>30250</v>
      </c>
    </row>
    <row r="64" spans="2:5" x14ac:dyDescent="0.15">
      <c r="B64" s="78" t="s">
        <v>218</v>
      </c>
      <c r="C64" s="79" t="s">
        <v>219</v>
      </c>
      <c r="D64" s="80">
        <v>40981</v>
      </c>
      <c r="E64" s="81">
        <v>30250</v>
      </c>
    </row>
    <row r="65" spans="2:5" x14ac:dyDescent="0.15">
      <c r="B65" s="78" t="s">
        <v>218</v>
      </c>
      <c r="C65" s="79" t="s">
        <v>220</v>
      </c>
      <c r="D65" s="80">
        <v>41011</v>
      </c>
      <c r="E65" s="81">
        <v>30820</v>
      </c>
    </row>
    <row r="66" spans="2:5" x14ac:dyDescent="0.15">
      <c r="B66" s="78" t="s">
        <v>218</v>
      </c>
      <c r="C66" s="79" t="s">
        <v>219</v>
      </c>
      <c r="D66" s="80">
        <v>42696</v>
      </c>
      <c r="E66" s="81">
        <v>30820</v>
      </c>
    </row>
    <row r="67" spans="2:5" x14ac:dyDescent="0.15">
      <c r="B67" s="78" t="s">
        <v>218</v>
      </c>
      <c r="C67" s="79" t="s">
        <v>220</v>
      </c>
      <c r="D67" s="80">
        <v>42697</v>
      </c>
      <c r="E67" s="81">
        <v>31450</v>
      </c>
    </row>
    <row r="68" spans="2:5" x14ac:dyDescent="0.15">
      <c r="B68" s="78" t="s">
        <v>218</v>
      </c>
      <c r="C68" s="79" t="s">
        <v>219</v>
      </c>
      <c r="D68" s="80">
        <v>42745</v>
      </c>
      <c r="E68" s="81">
        <v>31450</v>
      </c>
    </row>
    <row r="69" spans="2:5" x14ac:dyDescent="0.15">
      <c r="B69" s="78" t="s">
        <v>218</v>
      </c>
      <c r="C69" s="79" t="s">
        <v>220</v>
      </c>
      <c r="D69" s="80">
        <v>42751</v>
      </c>
      <c r="E69" s="81">
        <v>33500</v>
      </c>
    </row>
    <row r="70" spans="2:5" x14ac:dyDescent="0.15">
      <c r="B70" s="78" t="s">
        <v>218</v>
      </c>
      <c r="C70" s="79" t="s">
        <v>219</v>
      </c>
      <c r="D70" s="80">
        <v>42759</v>
      </c>
      <c r="E70" s="81">
        <v>33500</v>
      </c>
    </row>
    <row r="71" spans="2:5" x14ac:dyDescent="0.15">
      <c r="B71" s="78" t="s">
        <v>218</v>
      </c>
      <c r="C71" s="79" t="s">
        <v>220</v>
      </c>
      <c r="D71" s="80">
        <v>42761</v>
      </c>
      <c r="E71" s="81">
        <v>34230</v>
      </c>
    </row>
    <row r="72" spans="2:5" x14ac:dyDescent="0.15">
      <c r="B72" s="78" t="s">
        <v>218</v>
      </c>
      <c r="C72" s="79" t="s">
        <v>219</v>
      </c>
      <c r="D72" s="80">
        <v>42773</v>
      </c>
      <c r="E72" s="81">
        <v>34230</v>
      </c>
    </row>
    <row r="73" spans="2:5" x14ac:dyDescent="0.15">
      <c r="B73" s="78" t="s">
        <v>218</v>
      </c>
      <c r="C73" s="79" t="s">
        <v>220</v>
      </c>
      <c r="D73" s="80">
        <v>42774</v>
      </c>
      <c r="E73" s="81">
        <v>34990</v>
      </c>
    </row>
    <row r="74" spans="2:5" x14ac:dyDescent="0.15">
      <c r="B74" s="78" t="s">
        <v>218</v>
      </c>
      <c r="C74" s="79" t="s">
        <v>219</v>
      </c>
      <c r="D74" s="80">
        <v>42892</v>
      </c>
      <c r="E74" s="81">
        <v>34990</v>
      </c>
    </row>
    <row r="75" spans="2:5" x14ac:dyDescent="0.15">
      <c r="B75" s="78" t="s">
        <v>218</v>
      </c>
      <c r="C75" s="79" t="s">
        <v>220</v>
      </c>
      <c r="D75" s="80">
        <v>42895</v>
      </c>
      <c r="E75" s="81">
        <v>35590</v>
      </c>
    </row>
    <row r="76" spans="2:5" x14ac:dyDescent="0.15">
      <c r="B76" s="78" t="s">
        <v>218</v>
      </c>
      <c r="C76" s="79" t="s">
        <v>219</v>
      </c>
      <c r="D76" s="80">
        <v>43004</v>
      </c>
      <c r="E76" s="81">
        <v>35590</v>
      </c>
    </row>
    <row r="77" spans="2:5" x14ac:dyDescent="0.15">
      <c r="B77" s="78" t="s">
        <v>218</v>
      </c>
      <c r="C77" s="79" t="s">
        <v>220</v>
      </c>
      <c r="D77" s="80">
        <v>43005</v>
      </c>
      <c r="E77" s="81">
        <v>36190</v>
      </c>
    </row>
    <row r="78" spans="2:5" x14ac:dyDescent="0.15">
      <c r="B78" s="78" t="s">
        <v>218</v>
      </c>
      <c r="C78" s="79" t="s">
        <v>219</v>
      </c>
      <c r="D78" s="80">
        <v>43039</v>
      </c>
      <c r="E78" s="81">
        <v>36190</v>
      </c>
    </row>
    <row r="79" spans="2:5" x14ac:dyDescent="0.15">
      <c r="B79" s="78" t="s">
        <v>218</v>
      </c>
      <c r="C79" s="79" t="s">
        <v>220</v>
      </c>
      <c r="D79" s="80">
        <v>43045</v>
      </c>
      <c r="E79" s="81">
        <v>37330</v>
      </c>
    </row>
    <row r="80" spans="2:5" x14ac:dyDescent="0.15">
      <c r="B80" s="78" t="s">
        <v>218</v>
      </c>
      <c r="C80" s="79" t="s">
        <v>219</v>
      </c>
      <c r="D80" s="80">
        <v>43067</v>
      </c>
      <c r="E80" s="81">
        <v>37330</v>
      </c>
    </row>
    <row r="81" spans="2:5" x14ac:dyDescent="0.15">
      <c r="B81" s="78" t="s">
        <v>218</v>
      </c>
      <c r="C81" s="79" t="s">
        <v>220</v>
      </c>
      <c r="D81" s="80">
        <v>43068</v>
      </c>
      <c r="E81" s="81">
        <v>37930</v>
      </c>
    </row>
    <row r="82" spans="2:5" x14ac:dyDescent="0.15">
      <c r="B82" s="78" t="s">
        <v>218</v>
      </c>
      <c r="C82" s="79" t="s">
        <v>219</v>
      </c>
      <c r="D82" s="80">
        <v>43095</v>
      </c>
      <c r="E82" s="81">
        <v>37930</v>
      </c>
    </row>
    <row r="83" spans="2:5" x14ac:dyDescent="0.15">
      <c r="B83" s="78" t="s">
        <v>218</v>
      </c>
      <c r="C83" s="79" t="s">
        <v>220</v>
      </c>
      <c r="D83" s="80">
        <v>43097</v>
      </c>
      <c r="E83" s="81">
        <v>37340</v>
      </c>
    </row>
    <row r="84" spans="2:5" x14ac:dyDescent="0.15">
      <c r="B84" s="78" t="s">
        <v>218</v>
      </c>
      <c r="C84" s="79" t="s">
        <v>219</v>
      </c>
      <c r="D84" s="80">
        <v>43186</v>
      </c>
      <c r="E84" s="81">
        <v>37340</v>
      </c>
    </row>
    <row r="85" spans="2:5" x14ac:dyDescent="0.15">
      <c r="B85" s="78" t="s">
        <v>218</v>
      </c>
      <c r="C85" s="79" t="s">
        <v>220</v>
      </c>
      <c r="D85" s="80">
        <v>43189</v>
      </c>
      <c r="E85" s="81">
        <v>38740</v>
      </c>
    </row>
    <row r="86" spans="2:5" x14ac:dyDescent="0.15">
      <c r="B86" s="78" t="s">
        <v>218</v>
      </c>
      <c r="C86" s="79" t="s">
        <v>219</v>
      </c>
      <c r="D86" s="80">
        <v>43312</v>
      </c>
      <c r="E86" s="81">
        <v>38740</v>
      </c>
    </row>
    <row r="87" spans="2:5" x14ac:dyDescent="0.15">
      <c r="B87" s="78" t="s">
        <v>218</v>
      </c>
      <c r="C87" s="79" t="s">
        <v>220</v>
      </c>
      <c r="D87" s="80">
        <v>43318</v>
      </c>
      <c r="E87" s="81">
        <v>39300</v>
      </c>
    </row>
    <row r="88" spans="2:5" x14ac:dyDescent="0.15">
      <c r="B88" s="78" t="s">
        <v>218</v>
      </c>
      <c r="C88" s="79" t="s">
        <v>219</v>
      </c>
      <c r="D88" s="80">
        <v>43319</v>
      </c>
      <c r="E88" s="81">
        <v>39300</v>
      </c>
    </row>
    <row r="89" spans="2:5" x14ac:dyDescent="0.15">
      <c r="B89" s="78" t="s">
        <v>218</v>
      </c>
      <c r="C89" s="79" t="s">
        <v>220</v>
      </c>
      <c r="D89" s="80">
        <v>43325</v>
      </c>
      <c r="E89" s="81">
        <v>40000</v>
      </c>
    </row>
    <row r="90" spans="2:5" x14ac:dyDescent="0.15">
      <c r="B90" s="78" t="s">
        <v>218</v>
      </c>
      <c r="C90" s="79" t="s">
        <v>219</v>
      </c>
      <c r="D90" s="80">
        <v>43382</v>
      </c>
      <c r="E90" s="81">
        <v>40000</v>
      </c>
    </row>
    <row r="91" spans="2:5" x14ac:dyDescent="0.15">
      <c r="B91" s="78" t="s">
        <v>218</v>
      </c>
      <c r="C91" s="79" t="s">
        <v>220</v>
      </c>
      <c r="D91" s="80">
        <v>43388</v>
      </c>
      <c r="E91" s="81">
        <v>40950</v>
      </c>
    </row>
    <row r="92" spans="2:5" x14ac:dyDescent="0.15">
      <c r="B92" s="78" t="s">
        <v>218</v>
      </c>
      <c r="C92" s="79" t="s">
        <v>219</v>
      </c>
      <c r="D92" s="80">
        <v>43403</v>
      </c>
      <c r="E92" s="81">
        <v>40950</v>
      </c>
    </row>
    <row r="93" spans="2:5" x14ac:dyDescent="0.15">
      <c r="B93" s="78" t="s">
        <v>218</v>
      </c>
      <c r="C93" s="79" t="s">
        <v>220</v>
      </c>
      <c r="D93" s="80">
        <v>43405</v>
      </c>
      <c r="E93" s="81">
        <v>39710</v>
      </c>
    </row>
    <row r="94" spans="2:5" x14ac:dyDescent="0.15">
      <c r="B94" s="78" t="s">
        <v>218</v>
      </c>
      <c r="C94" s="79" t="s">
        <v>219</v>
      </c>
      <c r="D94" s="80">
        <v>43417</v>
      </c>
      <c r="E94" s="81">
        <v>39710</v>
      </c>
    </row>
    <row r="95" spans="2:5" x14ac:dyDescent="0.15">
      <c r="B95" s="78" t="s">
        <v>218</v>
      </c>
      <c r="C95" s="79" t="s">
        <v>220</v>
      </c>
      <c r="D95" s="80">
        <v>43418</v>
      </c>
      <c r="E95" s="81">
        <v>40370</v>
      </c>
    </row>
    <row r="96" spans="2:5" x14ac:dyDescent="0.15">
      <c r="B96" s="78" t="s">
        <v>218</v>
      </c>
      <c r="C96" s="79" t="s">
        <v>219</v>
      </c>
      <c r="D96" s="80">
        <v>43431</v>
      </c>
      <c r="E96" s="81">
        <v>40370</v>
      </c>
    </row>
    <row r="97" spans="2:5" x14ac:dyDescent="0.15">
      <c r="B97" s="78" t="s">
        <v>218</v>
      </c>
      <c r="C97" s="79" t="s">
        <v>220</v>
      </c>
      <c r="D97" s="80">
        <v>43438</v>
      </c>
      <c r="E97" s="81">
        <v>41070</v>
      </c>
    </row>
    <row r="98" spans="2:5" x14ac:dyDescent="0.15">
      <c r="B98" s="78" t="s">
        <v>218</v>
      </c>
      <c r="C98" s="79" t="s">
        <v>219</v>
      </c>
      <c r="D98" s="80">
        <v>43522</v>
      </c>
      <c r="E98" s="81">
        <v>41070</v>
      </c>
    </row>
    <row r="99" spans="2:5" x14ac:dyDescent="0.15">
      <c r="B99" s="78" t="s">
        <v>218</v>
      </c>
      <c r="C99" s="79" t="s">
        <v>220</v>
      </c>
      <c r="D99" s="80">
        <v>43525</v>
      </c>
      <c r="E99" s="81">
        <v>41760</v>
      </c>
    </row>
    <row r="100" spans="2:5" x14ac:dyDescent="0.15">
      <c r="B100" s="78" t="s">
        <v>218</v>
      </c>
      <c r="C100" s="79" t="s">
        <v>219</v>
      </c>
      <c r="D100" s="80">
        <v>43606</v>
      </c>
      <c r="E100" s="81">
        <v>41760</v>
      </c>
    </row>
    <row r="101" spans="2:5" x14ac:dyDescent="0.15">
      <c r="B101" s="78" t="s">
        <v>218</v>
      </c>
      <c r="C101" s="79" t="s">
        <v>220</v>
      </c>
      <c r="D101" s="80">
        <v>43608</v>
      </c>
      <c r="E101" s="81">
        <v>41310</v>
      </c>
    </row>
    <row r="102" spans="2:5" x14ac:dyDescent="0.15">
      <c r="B102" s="78" t="s">
        <v>218</v>
      </c>
      <c r="C102" s="79" t="s">
        <v>219</v>
      </c>
      <c r="D102" s="80">
        <v>43627</v>
      </c>
      <c r="E102" s="81">
        <v>41310</v>
      </c>
    </row>
    <row r="103" spans="2:5" x14ac:dyDescent="0.15">
      <c r="B103" s="82" t="s">
        <v>218</v>
      </c>
      <c r="C103" s="83" t="s">
        <v>220</v>
      </c>
      <c r="D103" s="84">
        <v>43630</v>
      </c>
      <c r="E103" s="85">
        <v>40580</v>
      </c>
    </row>
    <row r="105" spans="2:5" x14ac:dyDescent="0.15">
      <c r="B105" s="148" t="s">
        <v>223</v>
      </c>
      <c r="C105" s="149"/>
      <c r="D105" s="149"/>
      <c r="E105" s="150"/>
    </row>
    <row r="106" spans="2:5" x14ac:dyDescent="0.15">
      <c r="B106" s="86" t="s">
        <v>218</v>
      </c>
      <c r="C106" s="87" t="s">
        <v>219</v>
      </c>
      <c r="D106" s="88">
        <v>40975</v>
      </c>
      <c r="E106" s="89">
        <v>30000</v>
      </c>
    </row>
    <row r="107" spans="2:5" x14ac:dyDescent="0.15">
      <c r="B107" s="78" t="s">
        <v>218</v>
      </c>
      <c r="C107" s="79" t="s">
        <v>220</v>
      </c>
      <c r="D107" s="80">
        <v>40977</v>
      </c>
      <c r="E107" s="81">
        <v>30620</v>
      </c>
    </row>
    <row r="108" spans="2:5" x14ac:dyDescent="0.15">
      <c r="B108" s="78" t="s">
        <v>218</v>
      </c>
      <c r="C108" s="79" t="s">
        <v>219</v>
      </c>
      <c r="D108" s="80">
        <v>42683</v>
      </c>
      <c r="E108" s="81">
        <v>30620</v>
      </c>
    </row>
    <row r="109" spans="2:5" x14ac:dyDescent="0.15">
      <c r="B109" s="78" t="s">
        <v>218</v>
      </c>
      <c r="C109" s="79" t="s">
        <v>220</v>
      </c>
      <c r="D109" s="80">
        <v>42685</v>
      </c>
      <c r="E109" s="81">
        <v>31880</v>
      </c>
    </row>
    <row r="110" spans="2:5" x14ac:dyDescent="0.15">
      <c r="B110" s="78" t="s">
        <v>218</v>
      </c>
      <c r="C110" s="79" t="s">
        <v>219</v>
      </c>
      <c r="D110" s="80">
        <v>42739</v>
      </c>
      <c r="E110" s="81">
        <v>31880</v>
      </c>
    </row>
    <row r="111" spans="2:5" x14ac:dyDescent="0.15">
      <c r="B111" s="78" t="s">
        <v>218</v>
      </c>
      <c r="C111" s="79" t="s">
        <v>220</v>
      </c>
      <c r="D111" s="80">
        <v>42744</v>
      </c>
      <c r="E111" s="81">
        <v>33040</v>
      </c>
    </row>
    <row r="112" spans="2:5" x14ac:dyDescent="0.15">
      <c r="B112" s="78" t="s">
        <v>218</v>
      </c>
      <c r="C112" s="79" t="s">
        <v>219</v>
      </c>
      <c r="D112" s="80">
        <v>42795</v>
      </c>
      <c r="E112" s="81">
        <v>33040</v>
      </c>
    </row>
    <row r="113" spans="2:5" x14ac:dyDescent="0.15">
      <c r="B113" s="78" t="s">
        <v>218</v>
      </c>
      <c r="C113" s="79" t="s">
        <v>220</v>
      </c>
      <c r="D113" s="80">
        <v>42801</v>
      </c>
      <c r="E113" s="81">
        <v>32430</v>
      </c>
    </row>
    <row r="114" spans="2:5" x14ac:dyDescent="0.15">
      <c r="B114" s="78" t="s">
        <v>218</v>
      </c>
      <c r="C114" s="79" t="s">
        <v>219</v>
      </c>
      <c r="D114" s="80">
        <v>42809</v>
      </c>
      <c r="E114" s="81">
        <v>32430</v>
      </c>
    </row>
    <row r="115" spans="2:5" x14ac:dyDescent="0.15">
      <c r="B115" s="78" t="s">
        <v>218</v>
      </c>
      <c r="C115" s="79" t="s">
        <v>220</v>
      </c>
      <c r="D115" s="80">
        <v>42814</v>
      </c>
      <c r="E115" s="81">
        <v>31460</v>
      </c>
    </row>
    <row r="116" spans="2:5" x14ac:dyDescent="0.15">
      <c r="B116" s="78" t="s">
        <v>218</v>
      </c>
      <c r="C116" s="79" t="s">
        <v>219</v>
      </c>
      <c r="D116" s="80">
        <v>42823</v>
      </c>
      <c r="E116" s="81">
        <v>31460</v>
      </c>
    </row>
    <row r="117" spans="2:5" x14ac:dyDescent="0.15">
      <c r="B117" s="78" t="s">
        <v>218</v>
      </c>
      <c r="C117" s="79" t="s">
        <v>220</v>
      </c>
      <c r="D117" s="80">
        <v>42832</v>
      </c>
      <c r="E117" s="81">
        <v>30000</v>
      </c>
    </row>
    <row r="118" spans="2:5" x14ac:dyDescent="0.15">
      <c r="B118" s="78" t="s">
        <v>218</v>
      </c>
      <c r="C118" s="79" t="s">
        <v>219</v>
      </c>
      <c r="D118" s="80">
        <v>42844</v>
      </c>
      <c r="E118" s="81">
        <v>30000</v>
      </c>
    </row>
    <row r="119" spans="2:5" x14ac:dyDescent="0.15">
      <c r="B119" s="78" t="s">
        <v>218</v>
      </c>
      <c r="C119" s="79" t="s">
        <v>220</v>
      </c>
      <c r="D119" s="80">
        <v>42846</v>
      </c>
      <c r="E119" s="81">
        <v>30730</v>
      </c>
    </row>
    <row r="120" spans="2:5" x14ac:dyDescent="0.15">
      <c r="B120" s="78" t="s">
        <v>218</v>
      </c>
      <c r="C120" s="79" t="s">
        <v>219</v>
      </c>
      <c r="D120" s="80">
        <v>42851</v>
      </c>
      <c r="E120" s="81">
        <v>30730</v>
      </c>
    </row>
    <row r="121" spans="2:5" x14ac:dyDescent="0.15">
      <c r="B121" s="78" t="s">
        <v>218</v>
      </c>
      <c r="C121" s="79" t="s">
        <v>220</v>
      </c>
      <c r="D121" s="80">
        <v>42853</v>
      </c>
      <c r="E121" s="81">
        <v>32140</v>
      </c>
    </row>
    <row r="122" spans="2:5" x14ac:dyDescent="0.15">
      <c r="B122" s="78" t="s">
        <v>218</v>
      </c>
      <c r="C122" s="79" t="s">
        <v>219</v>
      </c>
      <c r="D122" s="80">
        <v>42900</v>
      </c>
      <c r="E122" s="81">
        <v>32140</v>
      </c>
    </row>
    <row r="123" spans="2:5" x14ac:dyDescent="0.15">
      <c r="B123" s="78" t="s">
        <v>218</v>
      </c>
      <c r="C123" s="79" t="s">
        <v>220</v>
      </c>
      <c r="D123" s="80">
        <v>42905</v>
      </c>
      <c r="E123" s="81">
        <v>32720</v>
      </c>
    </row>
    <row r="124" spans="2:5" x14ac:dyDescent="0.15">
      <c r="B124" s="78" t="s">
        <v>218</v>
      </c>
      <c r="C124" s="79" t="s">
        <v>219</v>
      </c>
      <c r="D124" s="80">
        <v>42914</v>
      </c>
      <c r="E124" s="81">
        <v>32720</v>
      </c>
    </row>
    <row r="125" spans="2:5" x14ac:dyDescent="0.15">
      <c r="B125" s="78" t="s">
        <v>218</v>
      </c>
      <c r="C125" s="79" t="s">
        <v>220</v>
      </c>
      <c r="D125" s="80">
        <v>42916</v>
      </c>
      <c r="E125" s="81">
        <v>33380</v>
      </c>
    </row>
    <row r="126" spans="2:5" x14ac:dyDescent="0.15">
      <c r="B126" s="78" t="s">
        <v>218</v>
      </c>
      <c r="C126" s="79" t="s">
        <v>219</v>
      </c>
      <c r="D126" s="80">
        <v>42928</v>
      </c>
      <c r="E126" s="81">
        <v>33380</v>
      </c>
    </row>
    <row r="127" spans="2:5" x14ac:dyDescent="0.15">
      <c r="B127" s="78" t="s">
        <v>218</v>
      </c>
      <c r="C127" s="79" t="s">
        <v>220</v>
      </c>
      <c r="D127" s="80">
        <v>42929</v>
      </c>
      <c r="E127" s="81">
        <v>34230</v>
      </c>
    </row>
    <row r="128" spans="2:5" x14ac:dyDescent="0.15">
      <c r="B128" s="78" t="s">
        <v>218</v>
      </c>
      <c r="C128" s="79" t="s">
        <v>219</v>
      </c>
      <c r="D128" s="80">
        <v>43061</v>
      </c>
      <c r="E128" s="81">
        <v>34230</v>
      </c>
    </row>
    <row r="129" spans="2:5" x14ac:dyDescent="0.15">
      <c r="B129" s="78" t="s">
        <v>218</v>
      </c>
      <c r="C129" s="79" t="s">
        <v>220</v>
      </c>
      <c r="D129" s="80">
        <v>43066</v>
      </c>
      <c r="E129" s="81">
        <v>34740</v>
      </c>
    </row>
    <row r="130" spans="2:5" x14ac:dyDescent="0.15">
      <c r="B130" s="78" t="s">
        <v>218</v>
      </c>
      <c r="C130" s="79" t="s">
        <v>219</v>
      </c>
      <c r="D130" s="80">
        <v>43124</v>
      </c>
      <c r="E130" s="81">
        <v>34740</v>
      </c>
    </row>
    <row r="131" spans="2:5" x14ac:dyDescent="0.15">
      <c r="B131" s="78" t="s">
        <v>218</v>
      </c>
      <c r="C131" s="79" t="s">
        <v>220</v>
      </c>
      <c r="D131" s="80">
        <v>43157</v>
      </c>
      <c r="E131" s="81">
        <v>35600</v>
      </c>
    </row>
    <row r="132" spans="2:5" x14ac:dyDescent="0.15">
      <c r="B132" s="78" t="s">
        <v>218</v>
      </c>
      <c r="C132" s="79" t="s">
        <v>219</v>
      </c>
      <c r="D132" s="80">
        <v>43271</v>
      </c>
      <c r="E132" s="81">
        <v>35600</v>
      </c>
    </row>
    <row r="133" spans="2:5" x14ac:dyDescent="0.15">
      <c r="B133" s="78" t="s">
        <v>218</v>
      </c>
      <c r="C133" s="79" t="s">
        <v>220</v>
      </c>
      <c r="D133" s="80">
        <v>43273</v>
      </c>
      <c r="E133" s="81">
        <v>35030</v>
      </c>
    </row>
    <row r="134" spans="2:5" x14ac:dyDescent="0.15">
      <c r="B134" s="78" t="s">
        <v>218</v>
      </c>
      <c r="C134" s="79" t="s">
        <v>219</v>
      </c>
      <c r="D134" s="80">
        <v>43278</v>
      </c>
      <c r="E134" s="81">
        <v>35030</v>
      </c>
    </row>
    <row r="135" spans="2:5" x14ac:dyDescent="0.15">
      <c r="B135" s="78" t="s">
        <v>218</v>
      </c>
      <c r="C135" s="79" t="s">
        <v>220</v>
      </c>
      <c r="D135" s="80">
        <v>43279</v>
      </c>
      <c r="E135" s="81">
        <v>35740</v>
      </c>
    </row>
    <row r="136" spans="2:5" x14ac:dyDescent="0.15">
      <c r="B136" s="78" t="s">
        <v>218</v>
      </c>
      <c r="C136" s="79" t="s">
        <v>219</v>
      </c>
      <c r="D136" s="80">
        <v>43285</v>
      </c>
      <c r="E136" s="81">
        <v>35740</v>
      </c>
    </row>
    <row r="137" spans="2:5" x14ac:dyDescent="0.15">
      <c r="B137" s="78" t="s">
        <v>218</v>
      </c>
      <c r="C137" s="79" t="s">
        <v>220</v>
      </c>
      <c r="D137" s="80">
        <v>43291</v>
      </c>
      <c r="E137" s="81">
        <v>36480</v>
      </c>
    </row>
    <row r="138" spans="2:5" x14ac:dyDescent="0.15">
      <c r="B138" s="78" t="s">
        <v>218</v>
      </c>
      <c r="C138" s="79" t="s">
        <v>219</v>
      </c>
      <c r="D138" s="80">
        <v>43306</v>
      </c>
      <c r="E138" s="81">
        <v>36480</v>
      </c>
    </row>
    <row r="139" spans="2:5" x14ac:dyDescent="0.15">
      <c r="B139" s="78" t="s">
        <v>218</v>
      </c>
      <c r="C139" s="79" t="s">
        <v>220</v>
      </c>
      <c r="D139" s="80">
        <v>43308</v>
      </c>
      <c r="E139" s="81">
        <v>37480</v>
      </c>
    </row>
    <row r="140" spans="2:5" x14ac:dyDescent="0.15">
      <c r="B140" s="78" t="s">
        <v>218</v>
      </c>
      <c r="C140" s="79" t="s">
        <v>219</v>
      </c>
      <c r="D140" s="80">
        <v>43327</v>
      </c>
      <c r="E140" s="81">
        <v>37480</v>
      </c>
    </row>
    <row r="141" spans="2:5" x14ac:dyDescent="0.15">
      <c r="B141" s="78" t="s">
        <v>218</v>
      </c>
      <c r="C141" s="79" t="s">
        <v>220</v>
      </c>
      <c r="D141" s="80">
        <v>43329</v>
      </c>
      <c r="E141" s="81">
        <v>38610</v>
      </c>
    </row>
    <row r="142" spans="2:5" x14ac:dyDescent="0.15">
      <c r="B142" s="78" t="s">
        <v>218</v>
      </c>
      <c r="C142" s="79" t="s">
        <v>219</v>
      </c>
      <c r="D142" s="80">
        <v>43390</v>
      </c>
      <c r="E142" s="81">
        <v>38610</v>
      </c>
    </row>
    <row r="143" spans="2:5" x14ac:dyDescent="0.15">
      <c r="B143" s="78" t="s">
        <v>218</v>
      </c>
      <c r="C143" s="79" t="s">
        <v>220</v>
      </c>
      <c r="D143" s="80">
        <v>43392</v>
      </c>
      <c r="E143" s="81">
        <v>37240</v>
      </c>
    </row>
    <row r="144" spans="2:5" x14ac:dyDescent="0.15">
      <c r="B144" s="78" t="s">
        <v>218</v>
      </c>
      <c r="C144" s="79" t="s">
        <v>219</v>
      </c>
      <c r="D144" s="80">
        <v>43460</v>
      </c>
      <c r="E144" s="81">
        <v>37240</v>
      </c>
    </row>
    <row r="145" spans="2:6" x14ac:dyDescent="0.15">
      <c r="B145" s="78" t="s">
        <v>218</v>
      </c>
      <c r="C145" s="79" t="s">
        <v>220</v>
      </c>
      <c r="D145" s="80">
        <v>43469</v>
      </c>
      <c r="E145" s="81">
        <v>37820</v>
      </c>
    </row>
    <row r="146" spans="2:6" x14ac:dyDescent="0.15">
      <c r="B146" s="78" t="s">
        <v>218</v>
      </c>
      <c r="C146" s="79" t="s">
        <v>219</v>
      </c>
      <c r="D146" s="80">
        <v>43474</v>
      </c>
      <c r="E146" s="81">
        <v>37820</v>
      </c>
    </row>
    <row r="147" spans="2:6" x14ac:dyDescent="0.15">
      <c r="B147" s="78" t="s">
        <v>218</v>
      </c>
      <c r="C147" s="79" t="s">
        <v>220</v>
      </c>
      <c r="D147" s="80">
        <v>43479</v>
      </c>
      <c r="E147" s="81">
        <v>38480</v>
      </c>
    </row>
    <row r="148" spans="2:6" x14ac:dyDescent="0.15">
      <c r="B148" s="78" t="s">
        <v>218</v>
      </c>
      <c r="C148" s="79" t="s">
        <v>219</v>
      </c>
      <c r="D148" s="80">
        <v>43481</v>
      </c>
      <c r="E148" s="81">
        <v>38480</v>
      </c>
    </row>
    <row r="149" spans="2:6" x14ac:dyDescent="0.15">
      <c r="B149" s="78" t="s">
        <v>218</v>
      </c>
      <c r="C149" s="79" t="s">
        <v>220</v>
      </c>
      <c r="D149" s="80">
        <v>43483</v>
      </c>
      <c r="E149" s="81">
        <v>39470</v>
      </c>
    </row>
    <row r="150" spans="2:6" x14ac:dyDescent="0.15">
      <c r="B150" s="78" t="s">
        <v>218</v>
      </c>
      <c r="C150" s="79" t="s">
        <v>219</v>
      </c>
      <c r="D150" s="80">
        <v>43600</v>
      </c>
      <c r="E150" s="81">
        <v>39470</v>
      </c>
    </row>
    <row r="151" spans="2:6" x14ac:dyDescent="0.15">
      <c r="B151" s="82" t="s">
        <v>218</v>
      </c>
      <c r="C151" s="83" t="s">
        <v>220</v>
      </c>
      <c r="D151" s="84">
        <v>43605</v>
      </c>
      <c r="E151" s="85">
        <v>40000</v>
      </c>
      <c r="F151" s="90"/>
    </row>
    <row r="153" spans="2:6" x14ac:dyDescent="0.15">
      <c r="B153" s="151" t="s">
        <v>224</v>
      </c>
      <c r="C153" s="152"/>
      <c r="D153" s="152"/>
      <c r="E153" s="153"/>
    </row>
    <row r="154" spans="2:6" x14ac:dyDescent="0.15">
      <c r="B154" s="91" t="s">
        <v>218</v>
      </c>
      <c r="C154" s="92" t="s">
        <v>219</v>
      </c>
      <c r="D154" s="93">
        <v>40913</v>
      </c>
      <c r="E154" s="94">
        <v>30000</v>
      </c>
    </row>
    <row r="155" spans="2:6" x14ac:dyDescent="0.15">
      <c r="B155" s="78" t="s">
        <v>218</v>
      </c>
      <c r="C155" s="79" t="s">
        <v>220</v>
      </c>
      <c r="D155" s="80">
        <v>40924</v>
      </c>
      <c r="E155" s="81">
        <v>30590</v>
      </c>
    </row>
    <row r="156" spans="2:6" x14ac:dyDescent="0.15">
      <c r="B156" s="78" t="s">
        <v>218</v>
      </c>
      <c r="C156" s="79" t="s">
        <v>219</v>
      </c>
      <c r="D156" s="80">
        <v>42705</v>
      </c>
      <c r="E156" s="81">
        <v>30590</v>
      </c>
    </row>
    <row r="157" spans="2:6" x14ac:dyDescent="0.15">
      <c r="B157" s="78" t="s">
        <v>218</v>
      </c>
      <c r="C157" s="79" t="s">
        <v>220</v>
      </c>
      <c r="D157" s="80">
        <v>42711</v>
      </c>
      <c r="E157" s="81">
        <v>32580</v>
      </c>
    </row>
    <row r="158" spans="2:6" x14ac:dyDescent="0.15">
      <c r="B158" s="78" t="s">
        <v>218</v>
      </c>
      <c r="C158" s="79" t="s">
        <v>219</v>
      </c>
      <c r="D158" s="80">
        <v>42782</v>
      </c>
      <c r="E158" s="81">
        <v>32580</v>
      </c>
    </row>
    <row r="159" spans="2:6" x14ac:dyDescent="0.15">
      <c r="B159" s="78" t="s">
        <v>218</v>
      </c>
      <c r="C159" s="79" t="s">
        <v>220</v>
      </c>
      <c r="D159" s="80">
        <v>42783</v>
      </c>
      <c r="E159" s="81">
        <v>33420</v>
      </c>
    </row>
    <row r="160" spans="2:6" x14ac:dyDescent="0.15">
      <c r="B160" s="78" t="s">
        <v>218</v>
      </c>
      <c r="C160" s="79" t="s">
        <v>219</v>
      </c>
      <c r="D160" s="80">
        <v>42838</v>
      </c>
      <c r="E160" s="81">
        <v>33420</v>
      </c>
    </row>
    <row r="161" spans="2:5" x14ac:dyDescent="0.15">
      <c r="B161" s="78" t="s">
        <v>218</v>
      </c>
      <c r="C161" s="79" t="s">
        <v>220</v>
      </c>
      <c r="D161" s="80">
        <v>42843</v>
      </c>
      <c r="E161" s="81">
        <v>32330</v>
      </c>
    </row>
    <row r="162" spans="2:5" x14ac:dyDescent="0.15">
      <c r="B162" s="78" t="s">
        <v>218</v>
      </c>
      <c r="C162" s="79" t="s">
        <v>219</v>
      </c>
      <c r="D162" s="80">
        <v>42964</v>
      </c>
      <c r="E162" s="81">
        <v>32330</v>
      </c>
    </row>
    <row r="163" spans="2:5" x14ac:dyDescent="0.15">
      <c r="B163" s="78" t="s">
        <v>218</v>
      </c>
      <c r="C163" s="79" t="s">
        <v>220</v>
      </c>
      <c r="D163" s="80">
        <v>42965</v>
      </c>
      <c r="E163" s="81">
        <v>33110</v>
      </c>
    </row>
    <row r="164" spans="2:5" x14ac:dyDescent="0.15">
      <c r="B164" s="78" t="s">
        <v>218</v>
      </c>
      <c r="C164" s="79" t="s">
        <v>219</v>
      </c>
      <c r="D164" s="80">
        <v>42971</v>
      </c>
      <c r="E164" s="81">
        <v>33110</v>
      </c>
    </row>
    <row r="165" spans="2:5" x14ac:dyDescent="0.15">
      <c r="B165" s="78" t="s">
        <v>218</v>
      </c>
      <c r="C165" s="79" t="s">
        <v>220</v>
      </c>
      <c r="D165" s="80">
        <v>42972</v>
      </c>
      <c r="E165" s="81">
        <v>33810</v>
      </c>
    </row>
    <row r="166" spans="2:5" x14ac:dyDescent="0.15">
      <c r="B166" s="78" t="s">
        <v>218</v>
      </c>
      <c r="C166" s="79" t="s">
        <v>219</v>
      </c>
      <c r="D166" s="80">
        <v>43020</v>
      </c>
      <c r="E166" s="81">
        <v>33810</v>
      </c>
    </row>
    <row r="167" spans="2:5" x14ac:dyDescent="0.15">
      <c r="B167" s="78" t="s">
        <v>218</v>
      </c>
      <c r="C167" s="79" t="s">
        <v>220</v>
      </c>
      <c r="D167" s="80">
        <v>43021</v>
      </c>
      <c r="E167" s="81">
        <v>35250</v>
      </c>
    </row>
    <row r="168" spans="2:5" x14ac:dyDescent="0.15">
      <c r="B168" s="78" t="s">
        <v>218</v>
      </c>
      <c r="C168" s="79" t="s">
        <v>219</v>
      </c>
      <c r="D168" s="80">
        <v>43048</v>
      </c>
      <c r="E168" s="81">
        <v>35250</v>
      </c>
    </row>
    <row r="169" spans="2:5" x14ac:dyDescent="0.15">
      <c r="B169" s="78" t="s">
        <v>218</v>
      </c>
      <c r="C169" s="79" t="s">
        <v>220</v>
      </c>
      <c r="D169" s="80">
        <v>43049</v>
      </c>
      <c r="E169" s="81">
        <v>35760</v>
      </c>
    </row>
    <row r="170" spans="2:5" x14ac:dyDescent="0.15">
      <c r="B170" s="78" t="s">
        <v>218</v>
      </c>
      <c r="C170" s="79" t="s">
        <v>219</v>
      </c>
      <c r="D170" s="80">
        <v>43069</v>
      </c>
      <c r="E170" s="81">
        <v>35760</v>
      </c>
    </row>
    <row r="171" spans="2:5" x14ac:dyDescent="0.15">
      <c r="B171" s="78" t="s">
        <v>218</v>
      </c>
      <c r="C171" s="79" t="s">
        <v>220</v>
      </c>
      <c r="D171" s="80">
        <v>43073</v>
      </c>
      <c r="E171" s="81">
        <v>36500</v>
      </c>
    </row>
    <row r="172" spans="2:5" x14ac:dyDescent="0.15">
      <c r="B172" s="78" t="s">
        <v>218</v>
      </c>
      <c r="C172" s="79" t="s">
        <v>219</v>
      </c>
      <c r="D172" s="80">
        <v>43104</v>
      </c>
      <c r="E172" s="81">
        <v>36500</v>
      </c>
    </row>
    <row r="173" spans="2:5" x14ac:dyDescent="0.15">
      <c r="B173" s="78" t="s">
        <v>218</v>
      </c>
      <c r="C173" s="79" t="s">
        <v>220</v>
      </c>
      <c r="D173" s="80">
        <v>43119</v>
      </c>
      <c r="E173" s="81">
        <v>37500</v>
      </c>
    </row>
    <row r="174" spans="2:5" x14ac:dyDescent="0.15">
      <c r="B174" s="78" t="s">
        <v>218</v>
      </c>
      <c r="C174" s="79" t="s">
        <v>219</v>
      </c>
      <c r="D174" s="80">
        <v>43160</v>
      </c>
      <c r="E174" s="81">
        <v>37500</v>
      </c>
    </row>
    <row r="175" spans="2:5" x14ac:dyDescent="0.15">
      <c r="B175" s="78" t="s">
        <v>218</v>
      </c>
      <c r="C175" s="79" t="s">
        <v>220</v>
      </c>
      <c r="D175" s="80">
        <v>43164</v>
      </c>
      <c r="E175" s="81">
        <v>36780</v>
      </c>
    </row>
    <row r="176" spans="2:5" x14ac:dyDescent="0.15">
      <c r="B176" s="78" t="s">
        <v>218</v>
      </c>
      <c r="C176" s="79" t="s">
        <v>219</v>
      </c>
      <c r="D176" s="80">
        <v>43181</v>
      </c>
      <c r="E176" s="81">
        <v>36780</v>
      </c>
    </row>
    <row r="177" spans="2:5" x14ac:dyDescent="0.15">
      <c r="B177" s="78" t="s">
        <v>218</v>
      </c>
      <c r="C177" s="79" t="s">
        <v>220</v>
      </c>
      <c r="D177" s="80">
        <v>43182</v>
      </c>
      <c r="E177" s="81">
        <v>34500</v>
      </c>
    </row>
    <row r="178" spans="2:5" x14ac:dyDescent="0.15">
      <c r="B178" s="78" t="s">
        <v>218</v>
      </c>
      <c r="C178" s="79" t="s">
        <v>219</v>
      </c>
      <c r="D178" s="80">
        <v>43230</v>
      </c>
      <c r="E178" s="81">
        <v>34500</v>
      </c>
    </row>
    <row r="179" spans="2:5" x14ac:dyDescent="0.15">
      <c r="B179" s="78" t="s">
        <v>218</v>
      </c>
      <c r="C179" s="79" t="s">
        <v>220</v>
      </c>
      <c r="D179" s="80">
        <v>43231</v>
      </c>
      <c r="E179" s="81">
        <v>35080</v>
      </c>
    </row>
    <row r="180" spans="2:5" x14ac:dyDescent="0.15">
      <c r="B180" s="78" t="s">
        <v>218</v>
      </c>
      <c r="C180" s="79" t="s">
        <v>219</v>
      </c>
      <c r="D180" s="80">
        <v>43244</v>
      </c>
      <c r="E180" s="81">
        <v>35080</v>
      </c>
    </row>
    <row r="181" spans="2:5" x14ac:dyDescent="0.15">
      <c r="B181" s="78" t="s">
        <v>218</v>
      </c>
      <c r="C181" s="79" t="s">
        <v>220</v>
      </c>
      <c r="D181" s="80">
        <v>43250</v>
      </c>
      <c r="E181" s="81">
        <v>35640</v>
      </c>
    </row>
    <row r="182" spans="2:5" x14ac:dyDescent="0.15">
      <c r="B182" s="78" t="s">
        <v>218</v>
      </c>
      <c r="C182" s="79" t="s">
        <v>219</v>
      </c>
      <c r="D182" s="80">
        <v>43251</v>
      </c>
      <c r="E182" s="81">
        <v>35640</v>
      </c>
    </row>
    <row r="183" spans="2:5" x14ac:dyDescent="0.15">
      <c r="B183" s="78" t="s">
        <v>218</v>
      </c>
      <c r="C183" s="79" t="s">
        <v>220</v>
      </c>
      <c r="D183" s="80">
        <v>43257</v>
      </c>
      <c r="E183" s="81">
        <v>36430</v>
      </c>
    </row>
    <row r="184" spans="2:5" x14ac:dyDescent="0.15">
      <c r="B184" s="78" t="s">
        <v>218</v>
      </c>
      <c r="C184" s="79" t="s">
        <v>219</v>
      </c>
      <c r="D184" s="80">
        <v>43258</v>
      </c>
      <c r="E184" s="81">
        <v>36430</v>
      </c>
    </row>
    <row r="185" spans="2:5" x14ac:dyDescent="0.15">
      <c r="B185" s="78" t="s">
        <v>218</v>
      </c>
      <c r="C185" s="79" t="s">
        <v>220</v>
      </c>
      <c r="D185" s="80">
        <v>43264</v>
      </c>
      <c r="E185" s="81">
        <v>36940</v>
      </c>
    </row>
    <row r="186" spans="2:5" x14ac:dyDescent="0.15">
      <c r="B186" s="78" t="s">
        <v>218</v>
      </c>
      <c r="C186" s="79" t="s">
        <v>219</v>
      </c>
      <c r="D186" s="80">
        <v>43265</v>
      </c>
      <c r="E186" s="81">
        <v>36940</v>
      </c>
    </row>
    <row r="187" spans="2:5" x14ac:dyDescent="0.15">
      <c r="B187" s="78" t="s">
        <v>218</v>
      </c>
      <c r="C187" s="79" t="s">
        <v>220</v>
      </c>
      <c r="D187" s="80">
        <v>43270</v>
      </c>
      <c r="E187" s="81">
        <v>35630</v>
      </c>
    </row>
    <row r="188" spans="2:5" x14ac:dyDescent="0.15">
      <c r="B188" s="78" t="s">
        <v>218</v>
      </c>
      <c r="C188" s="79" t="s">
        <v>219</v>
      </c>
      <c r="D188" s="80">
        <v>43293</v>
      </c>
      <c r="E188" s="81">
        <v>35630</v>
      </c>
    </row>
    <row r="189" spans="2:5" x14ac:dyDescent="0.15">
      <c r="B189" s="78" t="s">
        <v>218</v>
      </c>
      <c r="C189" s="79" t="s">
        <v>220</v>
      </c>
      <c r="D189" s="80">
        <v>43299</v>
      </c>
      <c r="E189" s="81">
        <v>35140</v>
      </c>
    </row>
    <row r="190" spans="2:5" x14ac:dyDescent="0.15">
      <c r="B190" s="78" t="s">
        <v>218</v>
      </c>
      <c r="C190" s="79" t="s">
        <v>219</v>
      </c>
      <c r="D190" s="80">
        <v>43300</v>
      </c>
      <c r="E190" s="81">
        <v>35140</v>
      </c>
    </row>
    <row r="191" spans="2:5" x14ac:dyDescent="0.15">
      <c r="B191" s="78" t="s">
        <v>218</v>
      </c>
      <c r="C191" s="79" t="s">
        <v>220</v>
      </c>
      <c r="D191" s="80">
        <v>43304</v>
      </c>
      <c r="E191" s="81">
        <v>35690</v>
      </c>
    </row>
    <row r="192" spans="2:5" x14ac:dyDescent="0.15">
      <c r="B192" s="78" t="s">
        <v>218</v>
      </c>
      <c r="C192" s="79" t="s">
        <v>219</v>
      </c>
      <c r="D192" s="80">
        <v>43349</v>
      </c>
      <c r="E192" s="81">
        <v>35690</v>
      </c>
    </row>
    <row r="193" spans="2:5" x14ac:dyDescent="0.15">
      <c r="B193" s="78" t="s">
        <v>218</v>
      </c>
      <c r="C193" s="79" t="s">
        <v>220</v>
      </c>
      <c r="D193" s="80">
        <v>43353</v>
      </c>
      <c r="E193" s="81">
        <v>36920</v>
      </c>
    </row>
    <row r="194" spans="2:5" x14ac:dyDescent="0.15">
      <c r="B194" s="78" t="s">
        <v>218</v>
      </c>
      <c r="C194" s="79" t="s">
        <v>219</v>
      </c>
      <c r="D194" s="80">
        <v>43356</v>
      </c>
      <c r="E194" s="81">
        <v>36920</v>
      </c>
    </row>
    <row r="195" spans="2:5" x14ac:dyDescent="0.15">
      <c r="B195" s="78" t="s">
        <v>218</v>
      </c>
      <c r="C195" s="79" t="s">
        <v>220</v>
      </c>
      <c r="D195" s="80">
        <v>43361</v>
      </c>
      <c r="E195" s="81">
        <v>37880</v>
      </c>
    </row>
    <row r="196" spans="2:5" x14ac:dyDescent="0.15">
      <c r="B196" s="78" t="s">
        <v>218</v>
      </c>
      <c r="C196" s="79" t="s">
        <v>219</v>
      </c>
      <c r="D196" s="80">
        <v>43447</v>
      </c>
      <c r="E196" s="81">
        <v>37880</v>
      </c>
    </row>
    <row r="197" spans="2:5" x14ac:dyDescent="0.15">
      <c r="B197" s="78" t="s">
        <v>218</v>
      </c>
      <c r="C197" s="79" t="s">
        <v>220</v>
      </c>
      <c r="D197" s="80">
        <v>43455</v>
      </c>
      <c r="E197" s="81">
        <v>38510</v>
      </c>
    </row>
    <row r="198" spans="2:5" x14ac:dyDescent="0.15">
      <c r="B198" s="78" t="s">
        <v>218</v>
      </c>
      <c r="C198" s="79" t="s">
        <v>219</v>
      </c>
      <c r="D198" s="80">
        <v>43489</v>
      </c>
      <c r="E198" s="81">
        <v>38510</v>
      </c>
    </row>
    <row r="199" spans="2:5" x14ac:dyDescent="0.15">
      <c r="B199" s="82" t="s">
        <v>218</v>
      </c>
      <c r="C199" s="83" t="s">
        <v>220</v>
      </c>
      <c r="D199" s="84">
        <v>43497</v>
      </c>
      <c r="E199" s="85">
        <v>39110</v>
      </c>
    </row>
    <row r="201" spans="2:5" x14ac:dyDescent="0.15">
      <c r="B201" s="145" t="s">
        <v>225</v>
      </c>
      <c r="C201" s="146"/>
      <c r="D201" s="146"/>
      <c r="E201" s="147"/>
    </row>
    <row r="202" spans="2:5" x14ac:dyDescent="0.15">
      <c r="B202" s="79" t="s">
        <v>218</v>
      </c>
      <c r="C202" s="79" t="s">
        <v>219</v>
      </c>
      <c r="D202" s="80">
        <v>42671</v>
      </c>
      <c r="E202" s="79">
        <v>30000</v>
      </c>
    </row>
    <row r="203" spans="2:5" x14ac:dyDescent="0.15">
      <c r="B203" s="79" t="s">
        <v>218</v>
      </c>
      <c r="C203" s="79" t="s">
        <v>220</v>
      </c>
      <c r="D203" s="80">
        <v>42677</v>
      </c>
      <c r="E203" s="79">
        <v>30950</v>
      </c>
    </row>
    <row r="204" spans="2:5" x14ac:dyDescent="0.15">
      <c r="B204" s="79" t="s">
        <v>218</v>
      </c>
      <c r="C204" s="79" t="s">
        <v>219</v>
      </c>
      <c r="D204" s="80">
        <v>42678</v>
      </c>
      <c r="E204" s="79">
        <v>30950</v>
      </c>
    </row>
    <row r="205" spans="2:5" x14ac:dyDescent="0.15">
      <c r="B205" s="79" t="s">
        <v>218</v>
      </c>
      <c r="C205" s="79" t="s">
        <v>220</v>
      </c>
      <c r="D205" s="80">
        <v>42681</v>
      </c>
      <c r="E205" s="79">
        <v>32620</v>
      </c>
    </row>
    <row r="206" spans="2:5" x14ac:dyDescent="0.15">
      <c r="B206" s="79" t="s">
        <v>218</v>
      </c>
      <c r="C206" s="79" t="s">
        <v>219</v>
      </c>
      <c r="D206" s="80">
        <v>42699</v>
      </c>
      <c r="E206" s="79">
        <v>32620</v>
      </c>
    </row>
    <row r="207" spans="2:5" x14ac:dyDescent="0.15">
      <c r="B207" s="79" t="s">
        <v>218</v>
      </c>
      <c r="C207" s="79" t="s">
        <v>220</v>
      </c>
      <c r="D207" s="80">
        <v>42702</v>
      </c>
      <c r="E207" s="79">
        <v>33400</v>
      </c>
    </row>
    <row r="208" spans="2:5" x14ac:dyDescent="0.15">
      <c r="B208" s="79" t="s">
        <v>218</v>
      </c>
      <c r="C208" s="79" t="s">
        <v>219</v>
      </c>
      <c r="D208" s="80">
        <v>42776</v>
      </c>
      <c r="E208" s="79">
        <v>33400</v>
      </c>
    </row>
    <row r="209" spans="2:5" x14ac:dyDescent="0.15">
      <c r="B209" s="79" t="s">
        <v>218</v>
      </c>
      <c r="C209" s="79" t="s">
        <v>220</v>
      </c>
      <c r="D209" s="80">
        <v>42779</v>
      </c>
      <c r="E209" s="79">
        <v>34470</v>
      </c>
    </row>
    <row r="210" spans="2:5" x14ac:dyDescent="0.15">
      <c r="B210" s="79" t="s">
        <v>218</v>
      </c>
      <c r="C210" s="79" t="s">
        <v>219</v>
      </c>
      <c r="D210" s="80">
        <v>42804</v>
      </c>
      <c r="E210" s="79">
        <v>34470</v>
      </c>
    </row>
    <row r="211" spans="2:5" x14ac:dyDescent="0.15">
      <c r="B211" s="79" t="s">
        <v>218</v>
      </c>
      <c r="C211" s="79" t="s">
        <v>220</v>
      </c>
      <c r="D211" s="80">
        <v>42807</v>
      </c>
      <c r="E211" s="79">
        <v>36350</v>
      </c>
    </row>
    <row r="212" spans="2:5" x14ac:dyDescent="0.15">
      <c r="B212" s="79" t="s">
        <v>218</v>
      </c>
      <c r="C212" s="79" t="s">
        <v>219</v>
      </c>
      <c r="D212" s="80">
        <v>42874</v>
      </c>
      <c r="E212" s="79">
        <v>36350</v>
      </c>
    </row>
    <row r="213" spans="2:5" x14ac:dyDescent="0.15">
      <c r="B213" s="79" t="s">
        <v>218</v>
      </c>
      <c r="C213" s="79" t="s">
        <v>220</v>
      </c>
      <c r="D213" s="80">
        <v>42877</v>
      </c>
      <c r="E213" s="79">
        <v>37340</v>
      </c>
    </row>
    <row r="214" spans="2:5" x14ac:dyDescent="0.15">
      <c r="B214" s="79" t="s">
        <v>218</v>
      </c>
      <c r="C214" s="79" t="s">
        <v>219</v>
      </c>
      <c r="D214" s="80">
        <v>42909</v>
      </c>
      <c r="E214" s="79">
        <v>37340</v>
      </c>
    </row>
    <row r="215" spans="2:5" x14ac:dyDescent="0.15">
      <c r="B215" s="79" t="s">
        <v>218</v>
      </c>
      <c r="C215" s="79" t="s">
        <v>220</v>
      </c>
      <c r="D215" s="80">
        <v>42913</v>
      </c>
      <c r="E215" s="79">
        <v>38500</v>
      </c>
    </row>
    <row r="216" spans="2:5" x14ac:dyDescent="0.15">
      <c r="B216" s="79" t="s">
        <v>218</v>
      </c>
      <c r="C216" s="79" t="s">
        <v>219</v>
      </c>
      <c r="D216" s="80">
        <v>42951</v>
      </c>
      <c r="E216" s="79">
        <v>38500</v>
      </c>
    </row>
    <row r="217" spans="2:5" x14ac:dyDescent="0.15">
      <c r="B217" s="79" t="s">
        <v>218</v>
      </c>
      <c r="C217" s="79" t="s">
        <v>220</v>
      </c>
      <c r="D217" s="80">
        <v>42954</v>
      </c>
      <c r="E217" s="79">
        <v>40190</v>
      </c>
    </row>
    <row r="218" spans="2:5" x14ac:dyDescent="0.15">
      <c r="B218" s="79" t="s">
        <v>218</v>
      </c>
      <c r="C218" s="79" t="s">
        <v>219</v>
      </c>
      <c r="D218" s="80">
        <v>42979</v>
      </c>
      <c r="E218" s="79">
        <v>40190</v>
      </c>
    </row>
    <row r="219" spans="2:5" x14ac:dyDescent="0.15">
      <c r="B219" s="79" t="s">
        <v>218</v>
      </c>
      <c r="C219" s="79" t="s">
        <v>220</v>
      </c>
      <c r="D219" s="80">
        <v>42985</v>
      </c>
      <c r="E219" s="79">
        <v>39190</v>
      </c>
    </row>
    <row r="220" spans="2:5" x14ac:dyDescent="0.15">
      <c r="B220" s="79" t="s">
        <v>218</v>
      </c>
      <c r="C220" s="79" t="s">
        <v>219</v>
      </c>
      <c r="D220" s="80">
        <v>43028</v>
      </c>
      <c r="E220" s="79">
        <v>39190</v>
      </c>
    </row>
    <row r="221" spans="2:5" x14ac:dyDescent="0.15">
      <c r="B221" s="79" t="s">
        <v>218</v>
      </c>
      <c r="C221" s="79" t="s">
        <v>220</v>
      </c>
      <c r="D221" s="80">
        <v>43034</v>
      </c>
      <c r="E221" s="79">
        <v>38170</v>
      </c>
    </row>
    <row r="222" spans="2:5" x14ac:dyDescent="0.15">
      <c r="B222" s="79" t="s">
        <v>218</v>
      </c>
      <c r="C222" s="79" t="s">
        <v>219</v>
      </c>
      <c r="D222" s="80">
        <v>43077</v>
      </c>
      <c r="E222" s="79">
        <v>38170</v>
      </c>
    </row>
    <row r="223" spans="2:5" x14ac:dyDescent="0.15">
      <c r="B223" s="79" t="s">
        <v>218</v>
      </c>
      <c r="C223" s="79" t="s">
        <v>220</v>
      </c>
      <c r="D223" s="80">
        <v>43083</v>
      </c>
      <c r="E223" s="79">
        <v>37130</v>
      </c>
    </row>
    <row r="224" spans="2:5" x14ac:dyDescent="0.15">
      <c r="B224" s="79" t="s">
        <v>218</v>
      </c>
      <c r="C224" s="79" t="s">
        <v>219</v>
      </c>
      <c r="D224" s="80">
        <v>43084</v>
      </c>
      <c r="E224" s="79">
        <v>37130</v>
      </c>
    </row>
    <row r="225" spans="2:5" x14ac:dyDescent="0.15">
      <c r="B225" s="79" t="s">
        <v>218</v>
      </c>
      <c r="C225" s="79" t="s">
        <v>220</v>
      </c>
      <c r="D225" s="80">
        <v>43091</v>
      </c>
      <c r="E225" s="79">
        <v>38030</v>
      </c>
    </row>
    <row r="226" spans="2:5" x14ac:dyDescent="0.15">
      <c r="B226" s="79" t="s">
        <v>218</v>
      </c>
      <c r="C226" s="79" t="s">
        <v>219</v>
      </c>
      <c r="D226" s="80">
        <v>43098</v>
      </c>
      <c r="E226" s="79">
        <v>38030</v>
      </c>
    </row>
    <row r="227" spans="2:5" x14ac:dyDescent="0.15">
      <c r="B227" s="79" t="s">
        <v>218</v>
      </c>
      <c r="C227" s="79" t="s">
        <v>220</v>
      </c>
      <c r="D227" s="80">
        <v>43102</v>
      </c>
      <c r="E227" s="79">
        <v>38780</v>
      </c>
    </row>
    <row r="228" spans="2:5" x14ac:dyDescent="0.15">
      <c r="B228" s="79" t="s">
        <v>218</v>
      </c>
      <c r="C228" s="79" t="s">
        <v>219</v>
      </c>
      <c r="D228" s="80">
        <v>43280</v>
      </c>
      <c r="E228" s="79">
        <v>38780</v>
      </c>
    </row>
    <row r="229" spans="2:5" x14ac:dyDescent="0.15">
      <c r="B229" s="79" t="s">
        <v>218</v>
      </c>
      <c r="C229" s="79" t="s">
        <v>220</v>
      </c>
      <c r="D229" s="80">
        <v>43284</v>
      </c>
      <c r="E229" s="79">
        <v>38170</v>
      </c>
    </row>
    <row r="230" spans="2:5" x14ac:dyDescent="0.15">
      <c r="B230" s="79" t="s">
        <v>218</v>
      </c>
      <c r="C230" s="79" t="s">
        <v>219</v>
      </c>
      <c r="D230" s="80">
        <v>43336</v>
      </c>
      <c r="E230" s="79">
        <v>38170</v>
      </c>
    </row>
    <row r="231" spans="2:5" x14ac:dyDescent="0.15">
      <c r="B231" s="79" t="s">
        <v>218</v>
      </c>
      <c r="C231" s="79" t="s">
        <v>220</v>
      </c>
      <c r="D231" s="80">
        <v>43340</v>
      </c>
      <c r="E231" s="79">
        <v>37270</v>
      </c>
    </row>
    <row r="232" spans="2:5" x14ac:dyDescent="0.15">
      <c r="B232" s="79" t="s">
        <v>218</v>
      </c>
      <c r="C232" s="79" t="s">
        <v>219</v>
      </c>
      <c r="D232" s="80">
        <v>43364</v>
      </c>
      <c r="E232" s="79">
        <v>37270</v>
      </c>
    </row>
    <row r="233" spans="2:5" x14ac:dyDescent="0.15">
      <c r="B233" s="79" t="s">
        <v>218</v>
      </c>
      <c r="C233" s="79" t="s">
        <v>220</v>
      </c>
      <c r="D233" s="80">
        <v>43369</v>
      </c>
      <c r="E233" s="79">
        <v>36360</v>
      </c>
    </row>
    <row r="236" spans="2:5" x14ac:dyDescent="0.15">
      <c r="B236" s="145" t="s">
        <v>226</v>
      </c>
      <c r="C236" s="146"/>
      <c r="D236" s="146"/>
      <c r="E236" s="147"/>
    </row>
    <row r="237" spans="2:5" x14ac:dyDescent="0.15">
      <c r="B237" s="78" t="s">
        <v>227</v>
      </c>
      <c r="C237" s="79" t="s">
        <v>219</v>
      </c>
      <c r="D237" s="80">
        <v>41015</v>
      </c>
      <c r="E237" s="81">
        <v>30000</v>
      </c>
    </row>
    <row r="238" spans="2:5" x14ac:dyDescent="0.15">
      <c r="B238" s="78" t="s">
        <v>227</v>
      </c>
      <c r="C238" s="79" t="s">
        <v>220</v>
      </c>
      <c r="D238" s="80">
        <v>41043</v>
      </c>
      <c r="E238" s="81">
        <v>31940</v>
      </c>
    </row>
    <row r="239" spans="2:5" x14ac:dyDescent="0.15">
      <c r="B239" s="78" t="s">
        <v>227</v>
      </c>
      <c r="C239" s="79" t="s">
        <v>219</v>
      </c>
      <c r="D239" s="80">
        <v>41134</v>
      </c>
      <c r="E239" s="81">
        <v>31940</v>
      </c>
    </row>
    <row r="240" spans="2:5" x14ac:dyDescent="0.15">
      <c r="B240" s="78" t="s">
        <v>227</v>
      </c>
      <c r="C240" s="79" t="s">
        <v>220</v>
      </c>
      <c r="D240" s="80">
        <v>41149</v>
      </c>
      <c r="E240" s="81">
        <v>34190</v>
      </c>
    </row>
    <row r="241" spans="2:5" x14ac:dyDescent="0.15">
      <c r="B241" s="78" t="s">
        <v>227</v>
      </c>
      <c r="C241" s="79" t="s">
        <v>219</v>
      </c>
      <c r="D241" s="80">
        <v>41449</v>
      </c>
      <c r="E241" s="81">
        <v>34190</v>
      </c>
    </row>
    <row r="242" spans="2:5" x14ac:dyDescent="0.15">
      <c r="B242" s="78" t="s">
        <v>227</v>
      </c>
      <c r="C242" s="79" t="s">
        <v>220</v>
      </c>
      <c r="D242" s="80">
        <v>41457</v>
      </c>
      <c r="E242" s="81">
        <v>33550</v>
      </c>
    </row>
    <row r="243" spans="2:5" x14ac:dyDescent="0.15">
      <c r="B243" s="78" t="s">
        <v>227</v>
      </c>
      <c r="C243" s="79" t="s">
        <v>219</v>
      </c>
      <c r="D243" s="80">
        <v>41547</v>
      </c>
      <c r="E243" s="81">
        <v>33550</v>
      </c>
    </row>
    <row r="244" spans="2:5" x14ac:dyDescent="0.15">
      <c r="B244" s="78" t="s">
        <v>227</v>
      </c>
      <c r="C244" s="79" t="s">
        <v>220</v>
      </c>
      <c r="D244" s="80">
        <v>41561</v>
      </c>
      <c r="E244" s="81">
        <v>33040</v>
      </c>
    </row>
    <row r="245" spans="2:5" x14ac:dyDescent="0.15">
      <c r="B245" s="78" t="s">
        <v>227</v>
      </c>
      <c r="C245" s="79" t="s">
        <v>219</v>
      </c>
      <c r="D245" s="80">
        <v>41708</v>
      </c>
      <c r="E245" s="81">
        <v>33040</v>
      </c>
    </row>
    <row r="246" spans="2:5" x14ac:dyDescent="0.15">
      <c r="B246" s="78" t="s">
        <v>227</v>
      </c>
      <c r="C246" s="79" t="s">
        <v>220</v>
      </c>
      <c r="D246" s="80">
        <v>41723</v>
      </c>
      <c r="E246" s="81">
        <v>32110</v>
      </c>
    </row>
    <row r="247" spans="2:5" x14ac:dyDescent="0.15">
      <c r="B247" s="78" t="s">
        <v>227</v>
      </c>
      <c r="C247" s="79" t="s">
        <v>219</v>
      </c>
      <c r="D247" s="80">
        <v>41771</v>
      </c>
      <c r="E247" s="81">
        <v>32110</v>
      </c>
    </row>
    <row r="248" spans="2:5" x14ac:dyDescent="0.15">
      <c r="B248" s="78" t="s">
        <v>227</v>
      </c>
      <c r="C248" s="79" t="s">
        <v>220</v>
      </c>
      <c r="D248" s="80">
        <v>41810</v>
      </c>
      <c r="E248" s="81">
        <v>33490</v>
      </c>
    </row>
    <row r="249" spans="2:5" x14ac:dyDescent="0.15">
      <c r="B249" s="78" t="s">
        <v>227</v>
      </c>
      <c r="C249" s="79" t="s">
        <v>219</v>
      </c>
      <c r="D249" s="80">
        <v>42569</v>
      </c>
      <c r="E249" s="81">
        <v>33490</v>
      </c>
    </row>
    <row r="250" spans="2:5" x14ac:dyDescent="0.15">
      <c r="B250" s="78" t="s">
        <v>227</v>
      </c>
      <c r="C250" s="79" t="s">
        <v>220</v>
      </c>
      <c r="D250" s="80">
        <v>42579</v>
      </c>
      <c r="E250" s="81">
        <v>32300</v>
      </c>
    </row>
    <row r="251" spans="2:5" x14ac:dyDescent="0.15">
      <c r="B251" s="78" t="s">
        <v>227</v>
      </c>
      <c r="C251" s="79" t="s">
        <v>219</v>
      </c>
      <c r="D251" s="80">
        <v>43633</v>
      </c>
      <c r="E251" s="81">
        <v>32300</v>
      </c>
    </row>
    <row r="252" spans="2:5" x14ac:dyDescent="0.15">
      <c r="B252" s="82" t="s">
        <v>227</v>
      </c>
      <c r="C252" s="83" t="s">
        <v>220</v>
      </c>
      <c r="D252" s="84">
        <v>43635</v>
      </c>
      <c r="E252" s="85">
        <v>31670</v>
      </c>
    </row>
    <row r="255" spans="2:5" x14ac:dyDescent="0.15">
      <c r="B255" s="145" t="s">
        <v>228</v>
      </c>
      <c r="C255" s="146"/>
      <c r="D255" s="146"/>
      <c r="E255" s="147"/>
    </row>
    <row r="256" spans="2:5" x14ac:dyDescent="0.15">
      <c r="B256" s="95" t="s">
        <v>227</v>
      </c>
      <c r="C256" s="96" t="s">
        <v>219</v>
      </c>
      <c r="D256" s="97">
        <v>41044</v>
      </c>
      <c r="E256" s="69">
        <v>30000</v>
      </c>
    </row>
    <row r="257" spans="2:5" x14ac:dyDescent="0.15">
      <c r="B257" s="95" t="s">
        <v>227</v>
      </c>
      <c r="C257" s="96" t="s">
        <v>220</v>
      </c>
      <c r="D257" s="97">
        <v>41071</v>
      </c>
      <c r="E257" s="69">
        <v>29700</v>
      </c>
    </row>
    <row r="258" spans="2:5" x14ac:dyDescent="0.15">
      <c r="B258" s="95" t="s">
        <v>227</v>
      </c>
      <c r="C258" s="96" t="s">
        <v>219</v>
      </c>
      <c r="D258" s="97">
        <v>41072</v>
      </c>
      <c r="E258" s="69">
        <v>29700</v>
      </c>
    </row>
    <row r="259" spans="2:5" x14ac:dyDescent="0.15">
      <c r="B259" s="95" t="s">
        <v>227</v>
      </c>
      <c r="C259" s="96" t="s">
        <v>220</v>
      </c>
      <c r="D259" s="97">
        <v>41075</v>
      </c>
      <c r="E259" s="69">
        <v>29480</v>
      </c>
    </row>
    <row r="260" spans="2:5" x14ac:dyDescent="0.15">
      <c r="B260" s="95" t="s">
        <v>227</v>
      </c>
      <c r="C260" s="96" t="s">
        <v>219</v>
      </c>
      <c r="D260" s="97">
        <v>41107</v>
      </c>
      <c r="E260" s="69">
        <v>29480</v>
      </c>
    </row>
    <row r="261" spans="2:5" x14ac:dyDescent="0.15">
      <c r="B261" s="95" t="s">
        <v>227</v>
      </c>
      <c r="C261" s="96" t="s">
        <v>220</v>
      </c>
      <c r="D261" s="97">
        <v>41123</v>
      </c>
      <c r="E261" s="69">
        <v>31410</v>
      </c>
    </row>
    <row r="262" spans="2:5" x14ac:dyDescent="0.15">
      <c r="B262" s="95" t="s">
        <v>227</v>
      </c>
      <c r="C262" s="96" t="s">
        <v>219</v>
      </c>
      <c r="D262" s="97">
        <v>41464</v>
      </c>
      <c r="E262" s="69">
        <v>31410</v>
      </c>
    </row>
    <row r="263" spans="2:5" x14ac:dyDescent="0.15">
      <c r="B263" s="95" t="s">
        <v>227</v>
      </c>
      <c r="C263" s="96" t="s">
        <v>220</v>
      </c>
      <c r="D263" s="97">
        <v>41465</v>
      </c>
      <c r="E263" s="69">
        <v>31020</v>
      </c>
    </row>
    <row r="264" spans="2:5" x14ac:dyDescent="0.15">
      <c r="B264" s="95" t="s">
        <v>227</v>
      </c>
      <c r="C264" s="96" t="s">
        <v>219</v>
      </c>
      <c r="D264" s="97">
        <v>41821</v>
      </c>
      <c r="E264" s="69">
        <v>31020</v>
      </c>
    </row>
    <row r="265" spans="2:5" x14ac:dyDescent="0.15">
      <c r="B265" s="95" t="s">
        <v>227</v>
      </c>
      <c r="C265" s="96" t="s">
        <v>220</v>
      </c>
      <c r="D265" s="97">
        <v>41822</v>
      </c>
      <c r="E265" s="69">
        <v>30720</v>
      </c>
    </row>
    <row r="266" spans="2:5" x14ac:dyDescent="0.15">
      <c r="B266" s="95" t="s">
        <v>227</v>
      </c>
      <c r="C266" s="96" t="s">
        <v>219</v>
      </c>
      <c r="D266" s="97">
        <v>41905</v>
      </c>
      <c r="E266" s="69">
        <v>30720</v>
      </c>
    </row>
    <row r="267" spans="2:5" x14ac:dyDescent="0.15">
      <c r="B267" s="95" t="s">
        <v>227</v>
      </c>
      <c r="C267" s="96" t="s">
        <v>220</v>
      </c>
      <c r="D267" s="97">
        <v>41927</v>
      </c>
      <c r="E267" s="69">
        <v>30440</v>
      </c>
    </row>
    <row r="268" spans="2:5" x14ac:dyDescent="0.15">
      <c r="B268" s="95" t="s">
        <v>227</v>
      </c>
      <c r="C268" s="96" t="s">
        <v>219</v>
      </c>
      <c r="D268" s="97">
        <v>42185</v>
      </c>
      <c r="E268" s="69">
        <v>30440</v>
      </c>
    </row>
    <row r="269" spans="2:5" x14ac:dyDescent="0.15">
      <c r="B269" s="95" t="s">
        <v>227</v>
      </c>
      <c r="C269" s="96" t="s">
        <v>220</v>
      </c>
      <c r="D269" s="97">
        <v>42193</v>
      </c>
      <c r="E269" s="69">
        <v>32910</v>
      </c>
    </row>
    <row r="270" spans="2:5" x14ac:dyDescent="0.15">
      <c r="B270" s="95" t="s">
        <v>227</v>
      </c>
      <c r="C270" s="96" t="s">
        <v>219</v>
      </c>
      <c r="D270" s="97">
        <v>42458</v>
      </c>
      <c r="E270" s="69">
        <v>32910</v>
      </c>
    </row>
    <row r="271" spans="2:5" x14ac:dyDescent="0.15">
      <c r="B271" s="95" t="s">
        <v>227</v>
      </c>
      <c r="C271" s="96" t="s">
        <v>220</v>
      </c>
      <c r="D271" s="97">
        <v>42468</v>
      </c>
      <c r="E271" s="69">
        <v>32670</v>
      </c>
    </row>
    <row r="272" spans="2:5" x14ac:dyDescent="0.15">
      <c r="B272" s="95" t="s">
        <v>227</v>
      </c>
      <c r="C272" s="96" t="s">
        <v>219</v>
      </c>
      <c r="D272" s="97">
        <v>42486</v>
      </c>
      <c r="E272" s="69">
        <v>32670</v>
      </c>
    </row>
    <row r="273" spans="2:5" x14ac:dyDescent="0.15">
      <c r="B273" s="95" t="s">
        <v>227</v>
      </c>
      <c r="C273" s="96" t="s">
        <v>220</v>
      </c>
      <c r="D273" s="97">
        <v>42495</v>
      </c>
      <c r="E273" s="69">
        <v>35170</v>
      </c>
    </row>
    <row r="274" spans="2:5" x14ac:dyDescent="0.15">
      <c r="B274" s="95" t="s">
        <v>227</v>
      </c>
      <c r="C274" s="96" t="s">
        <v>219</v>
      </c>
      <c r="D274" s="97">
        <v>43571</v>
      </c>
      <c r="E274" s="69">
        <v>35170</v>
      </c>
    </row>
    <row r="275" spans="2:5" x14ac:dyDescent="0.15">
      <c r="B275" s="98" t="s">
        <v>227</v>
      </c>
      <c r="C275" s="99" t="s">
        <v>220</v>
      </c>
      <c r="D275" s="100">
        <v>43599</v>
      </c>
      <c r="E275" s="71">
        <v>37240</v>
      </c>
    </row>
    <row r="277" spans="2:5" x14ac:dyDescent="0.15">
      <c r="B277" s="145" t="s">
        <v>229</v>
      </c>
      <c r="C277" s="146"/>
      <c r="D277" s="146"/>
      <c r="E277" s="147"/>
    </row>
    <row r="278" spans="2:5" x14ac:dyDescent="0.15">
      <c r="B278" s="101" t="s">
        <v>227</v>
      </c>
      <c r="C278" s="76" t="s">
        <v>219</v>
      </c>
      <c r="D278" s="102">
        <v>41150</v>
      </c>
      <c r="E278" s="59">
        <v>30000</v>
      </c>
    </row>
    <row r="279" spans="2:5" x14ac:dyDescent="0.15">
      <c r="B279" s="101" t="s">
        <v>227</v>
      </c>
      <c r="C279" s="76" t="s">
        <v>220</v>
      </c>
      <c r="D279" s="102">
        <v>41157</v>
      </c>
      <c r="E279" s="59">
        <v>32180</v>
      </c>
    </row>
    <row r="280" spans="2:5" x14ac:dyDescent="0.15">
      <c r="B280" s="101" t="s">
        <v>227</v>
      </c>
      <c r="C280" s="76" t="s">
        <v>219</v>
      </c>
      <c r="D280" s="102">
        <v>41283</v>
      </c>
      <c r="E280" s="59">
        <v>32180</v>
      </c>
    </row>
    <row r="281" spans="2:5" x14ac:dyDescent="0.15">
      <c r="B281" s="101" t="s">
        <v>227</v>
      </c>
      <c r="C281" s="76" t="s">
        <v>220</v>
      </c>
      <c r="D281" s="102">
        <v>41297</v>
      </c>
      <c r="E281" s="59">
        <v>31600</v>
      </c>
    </row>
    <row r="282" spans="2:5" x14ac:dyDescent="0.15">
      <c r="B282" s="101" t="s">
        <v>227</v>
      </c>
      <c r="C282" s="76" t="s">
        <v>219</v>
      </c>
      <c r="D282" s="102">
        <v>41332</v>
      </c>
      <c r="E282" s="59">
        <v>31600</v>
      </c>
    </row>
    <row r="283" spans="2:5" x14ac:dyDescent="0.15">
      <c r="B283" s="101" t="s">
        <v>227</v>
      </c>
      <c r="C283" s="76" t="s">
        <v>220</v>
      </c>
      <c r="D283" s="102">
        <v>41347</v>
      </c>
      <c r="E283" s="59">
        <v>33680</v>
      </c>
    </row>
    <row r="284" spans="2:5" x14ac:dyDescent="0.15">
      <c r="B284" s="101" t="s">
        <v>227</v>
      </c>
      <c r="C284" s="76" t="s">
        <v>219</v>
      </c>
      <c r="D284" s="102">
        <v>41388</v>
      </c>
      <c r="E284" s="59">
        <v>33680</v>
      </c>
    </row>
    <row r="285" spans="2:5" x14ac:dyDescent="0.15">
      <c r="B285" s="101" t="s">
        <v>227</v>
      </c>
      <c r="C285" s="76" t="s">
        <v>220</v>
      </c>
      <c r="D285" s="102">
        <v>41423</v>
      </c>
      <c r="E285" s="59">
        <v>35690</v>
      </c>
    </row>
    <row r="286" spans="2:5" x14ac:dyDescent="0.15">
      <c r="B286" s="101" t="s">
        <v>227</v>
      </c>
      <c r="C286" s="76" t="s">
        <v>219</v>
      </c>
      <c r="D286" s="102">
        <v>41563</v>
      </c>
      <c r="E286" s="59">
        <v>35690</v>
      </c>
    </row>
    <row r="287" spans="2:5" x14ac:dyDescent="0.15">
      <c r="B287" s="101" t="s">
        <v>227</v>
      </c>
      <c r="C287" s="76" t="s">
        <v>220</v>
      </c>
      <c r="D287" s="102">
        <v>41582</v>
      </c>
      <c r="E287" s="59">
        <v>35370</v>
      </c>
    </row>
    <row r="288" spans="2:5" x14ac:dyDescent="0.15">
      <c r="B288" s="101" t="s">
        <v>227</v>
      </c>
      <c r="C288" s="76" t="s">
        <v>219</v>
      </c>
      <c r="D288" s="102">
        <v>41591</v>
      </c>
      <c r="E288" s="59">
        <v>35370</v>
      </c>
    </row>
    <row r="289" spans="2:5" x14ac:dyDescent="0.15">
      <c r="B289" s="101" t="s">
        <v>227</v>
      </c>
      <c r="C289" s="76" t="s">
        <v>220</v>
      </c>
      <c r="D289" s="102">
        <v>41606</v>
      </c>
      <c r="E289" s="59">
        <v>35020</v>
      </c>
    </row>
    <row r="290" spans="2:5" x14ac:dyDescent="0.15">
      <c r="B290" s="101" t="s">
        <v>227</v>
      </c>
      <c r="C290" s="76" t="s">
        <v>219</v>
      </c>
      <c r="D290" s="102">
        <v>41829</v>
      </c>
      <c r="E290" s="59">
        <v>35020</v>
      </c>
    </row>
    <row r="291" spans="2:5" x14ac:dyDescent="0.15">
      <c r="B291" s="101" t="s">
        <v>227</v>
      </c>
      <c r="C291" s="76" t="s">
        <v>220</v>
      </c>
      <c r="D291" s="102">
        <v>41831</v>
      </c>
      <c r="E291" s="59">
        <v>34700</v>
      </c>
    </row>
    <row r="292" spans="2:5" x14ac:dyDescent="0.15">
      <c r="B292" s="101" t="s">
        <v>227</v>
      </c>
      <c r="C292" s="76" t="s">
        <v>219</v>
      </c>
      <c r="D292" s="102">
        <v>41983</v>
      </c>
      <c r="E292" s="59">
        <v>34700</v>
      </c>
    </row>
    <row r="293" spans="2:5" x14ac:dyDescent="0.15">
      <c r="B293" s="101" t="s">
        <v>227</v>
      </c>
      <c r="C293" s="76" t="s">
        <v>220</v>
      </c>
      <c r="D293" s="102">
        <v>42010</v>
      </c>
      <c r="E293" s="59">
        <v>34150</v>
      </c>
    </row>
    <row r="294" spans="2:5" x14ac:dyDescent="0.15">
      <c r="B294" s="101" t="s">
        <v>227</v>
      </c>
      <c r="C294" s="76" t="s">
        <v>219</v>
      </c>
      <c r="D294" s="102">
        <v>42011</v>
      </c>
      <c r="E294" s="59">
        <v>34150</v>
      </c>
    </row>
    <row r="295" spans="2:5" x14ac:dyDescent="0.15">
      <c r="B295" s="101" t="s">
        <v>227</v>
      </c>
      <c r="C295" s="76" t="s">
        <v>220</v>
      </c>
      <c r="D295" s="102">
        <v>42089</v>
      </c>
      <c r="E295" s="59">
        <v>35280</v>
      </c>
    </row>
    <row r="296" spans="2:5" x14ac:dyDescent="0.15">
      <c r="B296" s="101" t="s">
        <v>227</v>
      </c>
      <c r="C296" s="76" t="s">
        <v>219</v>
      </c>
      <c r="D296" s="102">
        <v>42207</v>
      </c>
      <c r="E296" s="59">
        <v>35280</v>
      </c>
    </row>
    <row r="297" spans="2:5" x14ac:dyDescent="0.15">
      <c r="B297" s="101" t="s">
        <v>227</v>
      </c>
      <c r="C297" s="76" t="s">
        <v>220</v>
      </c>
      <c r="D297" s="102">
        <v>42212</v>
      </c>
      <c r="E297" s="59">
        <v>34890</v>
      </c>
    </row>
    <row r="298" spans="2:5" x14ac:dyDescent="0.15">
      <c r="B298" s="101" t="s">
        <v>227</v>
      </c>
      <c r="C298" s="76" t="s">
        <v>219</v>
      </c>
      <c r="D298" s="102">
        <v>42270</v>
      </c>
      <c r="E298" s="59">
        <v>34890</v>
      </c>
    </row>
    <row r="299" spans="2:5" x14ac:dyDescent="0.15">
      <c r="B299" s="103" t="s">
        <v>227</v>
      </c>
      <c r="C299" s="104" t="s">
        <v>220</v>
      </c>
      <c r="D299" s="105">
        <v>42317</v>
      </c>
      <c r="E299" s="64">
        <v>35990</v>
      </c>
    </row>
    <row r="301" spans="2:5" x14ac:dyDescent="0.15">
      <c r="B301" s="145" t="s">
        <v>230</v>
      </c>
      <c r="C301" s="146"/>
      <c r="D301" s="146"/>
      <c r="E301" s="147"/>
    </row>
    <row r="302" spans="2:5" x14ac:dyDescent="0.15">
      <c r="B302" s="101" t="s">
        <v>227</v>
      </c>
      <c r="C302" s="76" t="s">
        <v>219</v>
      </c>
      <c r="D302" s="102">
        <v>41081</v>
      </c>
      <c r="E302" s="59">
        <v>30000</v>
      </c>
    </row>
    <row r="303" spans="2:5" x14ac:dyDescent="0.15">
      <c r="B303" s="101" t="s">
        <v>227</v>
      </c>
      <c r="C303" s="76" t="s">
        <v>220</v>
      </c>
      <c r="D303" s="102">
        <v>41106</v>
      </c>
      <c r="E303" s="59">
        <v>32090</v>
      </c>
    </row>
    <row r="304" spans="2:5" x14ac:dyDescent="0.15">
      <c r="B304" s="101" t="s">
        <v>227</v>
      </c>
      <c r="C304" s="76" t="s">
        <v>219</v>
      </c>
      <c r="D304" s="102">
        <v>41158</v>
      </c>
      <c r="E304" s="59">
        <v>32090</v>
      </c>
    </row>
    <row r="305" spans="2:5" x14ac:dyDescent="0.15">
      <c r="B305" s="101" t="s">
        <v>227</v>
      </c>
      <c r="C305" s="76" t="s">
        <v>220</v>
      </c>
      <c r="D305" s="102">
        <v>41159</v>
      </c>
      <c r="E305" s="59">
        <v>30740</v>
      </c>
    </row>
    <row r="306" spans="2:5" x14ac:dyDescent="0.15">
      <c r="B306" s="101" t="s">
        <v>227</v>
      </c>
      <c r="C306" s="76" t="s">
        <v>219</v>
      </c>
      <c r="D306" s="102">
        <v>41172</v>
      </c>
      <c r="E306" s="59">
        <v>30740</v>
      </c>
    </row>
    <row r="307" spans="2:5" x14ac:dyDescent="0.15">
      <c r="B307" s="101" t="s">
        <v>227</v>
      </c>
      <c r="C307" s="76" t="s">
        <v>220</v>
      </c>
      <c r="D307" s="102">
        <v>41177</v>
      </c>
      <c r="E307" s="59">
        <v>30120</v>
      </c>
    </row>
    <row r="308" spans="2:5" x14ac:dyDescent="0.15">
      <c r="B308" s="101" t="s">
        <v>227</v>
      </c>
      <c r="C308" s="76" t="s">
        <v>219</v>
      </c>
      <c r="D308" s="102">
        <v>41312</v>
      </c>
      <c r="E308" s="59">
        <v>30120</v>
      </c>
    </row>
    <row r="309" spans="2:5" x14ac:dyDescent="0.15">
      <c r="B309" s="101" t="s">
        <v>227</v>
      </c>
      <c r="C309" s="76" t="s">
        <v>220</v>
      </c>
      <c r="D309" s="102">
        <v>41331</v>
      </c>
      <c r="E309" s="59">
        <v>32510</v>
      </c>
    </row>
    <row r="310" spans="2:5" x14ac:dyDescent="0.15">
      <c r="B310" s="101" t="s">
        <v>227</v>
      </c>
      <c r="C310" s="76" t="s">
        <v>219</v>
      </c>
      <c r="D310" s="102">
        <v>41361</v>
      </c>
      <c r="E310" s="59">
        <v>32510</v>
      </c>
    </row>
    <row r="311" spans="2:5" x14ac:dyDescent="0.15">
      <c r="B311" s="101" t="s">
        <v>227</v>
      </c>
      <c r="C311" s="76" t="s">
        <v>220</v>
      </c>
      <c r="D311" s="102">
        <v>41387</v>
      </c>
      <c r="E311" s="59">
        <v>34750</v>
      </c>
    </row>
    <row r="312" spans="2:5" x14ac:dyDescent="0.15">
      <c r="B312" s="101" t="s">
        <v>227</v>
      </c>
      <c r="C312" s="76" t="s">
        <v>219</v>
      </c>
      <c r="D312" s="102">
        <v>41424</v>
      </c>
      <c r="E312" s="59">
        <v>34750</v>
      </c>
    </row>
    <row r="313" spans="2:5" x14ac:dyDescent="0.15">
      <c r="B313" s="101" t="s">
        <v>227</v>
      </c>
      <c r="C313" s="76" t="s">
        <v>220</v>
      </c>
      <c r="D313" s="102">
        <v>41443</v>
      </c>
      <c r="E313" s="59">
        <v>34220</v>
      </c>
    </row>
    <row r="314" spans="2:5" x14ac:dyDescent="0.15">
      <c r="B314" s="101" t="s">
        <v>227</v>
      </c>
      <c r="C314" s="76" t="s">
        <v>219</v>
      </c>
      <c r="D314" s="102">
        <v>41480</v>
      </c>
      <c r="E314" s="59">
        <v>34220</v>
      </c>
    </row>
    <row r="315" spans="2:5" x14ac:dyDescent="0.15">
      <c r="B315" s="101" t="s">
        <v>227</v>
      </c>
      <c r="C315" s="76" t="s">
        <v>220</v>
      </c>
      <c r="D315" s="102">
        <v>41493</v>
      </c>
      <c r="E315" s="59">
        <v>33870</v>
      </c>
    </row>
    <row r="316" spans="2:5" x14ac:dyDescent="0.15">
      <c r="B316" s="101" t="s">
        <v>227</v>
      </c>
      <c r="C316" s="76" t="s">
        <v>219</v>
      </c>
      <c r="D316" s="102">
        <v>41886</v>
      </c>
      <c r="E316" s="59">
        <v>33870</v>
      </c>
    </row>
    <row r="317" spans="2:5" x14ac:dyDescent="0.15">
      <c r="B317" s="101" t="s">
        <v>227</v>
      </c>
      <c r="C317" s="76" t="s">
        <v>220</v>
      </c>
      <c r="D317" s="102">
        <v>41904</v>
      </c>
      <c r="E317" s="59">
        <v>36040</v>
      </c>
    </row>
    <row r="318" spans="2:5" x14ac:dyDescent="0.15">
      <c r="B318" s="101" t="s">
        <v>227</v>
      </c>
      <c r="C318" s="76" t="s">
        <v>219</v>
      </c>
      <c r="D318" s="102">
        <v>42124</v>
      </c>
      <c r="E318" s="59">
        <v>36040</v>
      </c>
    </row>
    <row r="319" spans="2:5" x14ac:dyDescent="0.15">
      <c r="B319" s="101" t="s">
        <v>227</v>
      </c>
      <c r="C319" s="76" t="s">
        <v>220</v>
      </c>
      <c r="D319" s="102">
        <v>42128</v>
      </c>
      <c r="E319" s="59">
        <v>35560</v>
      </c>
    </row>
    <row r="320" spans="2:5" x14ac:dyDescent="0.15">
      <c r="B320" s="101" t="s">
        <v>227</v>
      </c>
      <c r="C320" s="76" t="s">
        <v>219</v>
      </c>
      <c r="D320" s="102">
        <v>42194</v>
      </c>
      <c r="E320" s="59">
        <v>35560</v>
      </c>
    </row>
    <row r="321" spans="2:5" x14ac:dyDescent="0.15">
      <c r="B321" s="101" t="s">
        <v>227</v>
      </c>
      <c r="C321" s="76" t="s">
        <v>220</v>
      </c>
      <c r="D321" s="102">
        <v>42205</v>
      </c>
      <c r="E321" s="59">
        <v>34860</v>
      </c>
    </row>
    <row r="322" spans="2:5" x14ac:dyDescent="0.15">
      <c r="B322" s="101" t="s">
        <v>227</v>
      </c>
      <c r="C322" s="76" t="s">
        <v>219</v>
      </c>
      <c r="D322" s="102">
        <v>42222</v>
      </c>
      <c r="E322" s="59">
        <v>34860</v>
      </c>
    </row>
    <row r="323" spans="2:5" x14ac:dyDescent="0.15">
      <c r="B323" s="101" t="s">
        <v>227</v>
      </c>
      <c r="C323" s="76" t="s">
        <v>220</v>
      </c>
      <c r="D323" s="102">
        <v>42269</v>
      </c>
      <c r="E323" s="59">
        <v>36760</v>
      </c>
    </row>
    <row r="324" spans="2:5" x14ac:dyDescent="0.15">
      <c r="B324" s="101" t="s">
        <v>227</v>
      </c>
      <c r="C324" s="76" t="s">
        <v>219</v>
      </c>
      <c r="D324" s="102">
        <v>42320</v>
      </c>
      <c r="E324" s="59">
        <v>36760</v>
      </c>
    </row>
    <row r="325" spans="2:5" x14ac:dyDescent="0.15">
      <c r="B325" s="101" t="s">
        <v>227</v>
      </c>
      <c r="C325" s="76" t="s">
        <v>220</v>
      </c>
      <c r="D325" s="102">
        <v>42352</v>
      </c>
      <c r="E325" s="59">
        <v>37790</v>
      </c>
    </row>
    <row r="326" spans="2:5" x14ac:dyDescent="0.15">
      <c r="B326" s="101" t="s">
        <v>227</v>
      </c>
      <c r="C326" s="76" t="s">
        <v>219</v>
      </c>
      <c r="D326" s="102">
        <v>42376</v>
      </c>
      <c r="E326" s="59">
        <v>37790</v>
      </c>
    </row>
    <row r="327" spans="2:5" x14ac:dyDescent="0.15">
      <c r="B327" s="101" t="s">
        <v>227</v>
      </c>
      <c r="C327" s="76" t="s">
        <v>220</v>
      </c>
      <c r="D327" s="102">
        <v>42387</v>
      </c>
      <c r="E327" s="59">
        <v>37270</v>
      </c>
    </row>
    <row r="328" spans="2:5" x14ac:dyDescent="0.15">
      <c r="B328" s="101" t="s">
        <v>227</v>
      </c>
      <c r="C328" s="76" t="s">
        <v>219</v>
      </c>
      <c r="D328" s="102">
        <v>42537</v>
      </c>
      <c r="E328" s="59">
        <v>37270</v>
      </c>
    </row>
    <row r="329" spans="2:5" x14ac:dyDescent="0.15">
      <c r="B329" s="101" t="s">
        <v>227</v>
      </c>
      <c r="C329" s="76" t="s">
        <v>220</v>
      </c>
      <c r="D329" s="102">
        <v>42543</v>
      </c>
      <c r="E329" s="59">
        <v>36610</v>
      </c>
    </row>
    <row r="330" spans="2:5" x14ac:dyDescent="0.15">
      <c r="B330" s="101" t="s">
        <v>227</v>
      </c>
      <c r="C330" s="76" t="s">
        <v>219</v>
      </c>
      <c r="D330" s="102">
        <v>42621</v>
      </c>
      <c r="E330" s="59">
        <v>36610</v>
      </c>
    </row>
    <row r="331" spans="2:5" x14ac:dyDescent="0.15">
      <c r="B331" s="101" t="s">
        <v>227</v>
      </c>
      <c r="C331" s="76" t="s">
        <v>220</v>
      </c>
      <c r="D331" s="102">
        <v>42657</v>
      </c>
      <c r="E331" s="59">
        <v>35990</v>
      </c>
    </row>
    <row r="332" spans="2:5" x14ac:dyDescent="0.15">
      <c r="B332" s="101" t="s">
        <v>227</v>
      </c>
      <c r="C332" s="76" t="s">
        <v>219</v>
      </c>
      <c r="D332" s="102">
        <v>43531</v>
      </c>
      <c r="E332" s="59">
        <v>35990</v>
      </c>
    </row>
    <row r="333" spans="2:5" x14ac:dyDescent="0.15">
      <c r="B333" s="103" t="s">
        <v>227</v>
      </c>
      <c r="C333" s="104" t="s">
        <v>220</v>
      </c>
      <c r="D333" s="105">
        <v>43552</v>
      </c>
      <c r="E333" s="64">
        <v>38120</v>
      </c>
    </row>
    <row r="335" spans="2:5" x14ac:dyDescent="0.15">
      <c r="B335" s="151" t="s">
        <v>231</v>
      </c>
      <c r="C335" s="152"/>
      <c r="D335" s="152"/>
      <c r="E335" s="153"/>
    </row>
    <row r="336" spans="2:5" x14ac:dyDescent="0.15">
      <c r="B336" s="106" t="s">
        <v>227</v>
      </c>
      <c r="C336" s="107" t="s">
        <v>219</v>
      </c>
      <c r="D336" s="108">
        <v>41124</v>
      </c>
      <c r="E336" s="68">
        <v>30000</v>
      </c>
    </row>
    <row r="337" spans="2:5" x14ac:dyDescent="0.15">
      <c r="B337" s="95" t="s">
        <v>227</v>
      </c>
      <c r="C337" s="96" t="s">
        <v>220</v>
      </c>
      <c r="D337" s="97">
        <v>41131</v>
      </c>
      <c r="E337" s="69">
        <v>29560</v>
      </c>
    </row>
    <row r="338" spans="2:5" x14ac:dyDescent="0.15">
      <c r="B338" s="95" t="s">
        <v>227</v>
      </c>
      <c r="C338" s="96" t="s">
        <v>219</v>
      </c>
      <c r="D338" s="97">
        <v>41194</v>
      </c>
      <c r="E338" s="69">
        <v>29560</v>
      </c>
    </row>
    <row r="339" spans="2:5" x14ac:dyDescent="0.15">
      <c r="B339" s="95" t="s">
        <v>227</v>
      </c>
      <c r="C339" s="96" t="s">
        <v>220</v>
      </c>
      <c r="D339" s="97">
        <v>41204</v>
      </c>
      <c r="E339" s="69">
        <v>28920</v>
      </c>
    </row>
    <row r="340" spans="2:5" x14ac:dyDescent="0.15">
      <c r="B340" s="95" t="s">
        <v>227</v>
      </c>
      <c r="C340" s="96" t="s">
        <v>219</v>
      </c>
      <c r="D340" s="97">
        <v>41208</v>
      </c>
      <c r="E340" s="69">
        <v>28920</v>
      </c>
    </row>
    <row r="341" spans="2:5" x14ac:dyDescent="0.15">
      <c r="B341" s="95" t="s">
        <v>227</v>
      </c>
      <c r="C341" s="96" t="s">
        <v>220</v>
      </c>
      <c r="D341" s="97">
        <v>41242</v>
      </c>
      <c r="E341" s="69">
        <v>30870</v>
      </c>
    </row>
    <row r="342" spans="2:5" x14ac:dyDescent="0.15">
      <c r="B342" s="95" t="s">
        <v>227</v>
      </c>
      <c r="C342" s="96" t="s">
        <v>219</v>
      </c>
      <c r="D342" s="97">
        <v>41243</v>
      </c>
      <c r="E342" s="69">
        <v>30870</v>
      </c>
    </row>
    <row r="343" spans="2:5" x14ac:dyDescent="0.15">
      <c r="B343" s="95" t="s">
        <v>227</v>
      </c>
      <c r="C343" s="96" t="s">
        <v>220</v>
      </c>
      <c r="D343" s="97">
        <v>41248</v>
      </c>
      <c r="E343" s="69">
        <v>29690</v>
      </c>
    </row>
    <row r="344" spans="2:5" x14ac:dyDescent="0.15">
      <c r="B344" s="95" t="s">
        <v>227</v>
      </c>
      <c r="C344" s="96" t="s">
        <v>219</v>
      </c>
      <c r="D344" s="97">
        <v>41264</v>
      </c>
      <c r="E344" s="69">
        <v>29690</v>
      </c>
    </row>
    <row r="345" spans="2:5" x14ac:dyDescent="0.15">
      <c r="B345" s="95" t="s">
        <v>227</v>
      </c>
      <c r="C345" s="96" t="s">
        <v>220</v>
      </c>
      <c r="D345" s="97">
        <v>41268</v>
      </c>
      <c r="E345" s="69">
        <v>28890</v>
      </c>
    </row>
    <row r="346" spans="2:5" x14ac:dyDescent="0.15">
      <c r="B346" s="95" t="s">
        <v>227</v>
      </c>
      <c r="C346" s="96" t="s">
        <v>219</v>
      </c>
      <c r="D346" s="97">
        <v>41348</v>
      </c>
      <c r="E346" s="69">
        <v>28890</v>
      </c>
    </row>
    <row r="347" spans="2:5" x14ac:dyDescent="0.15">
      <c r="B347" s="95" t="s">
        <v>227</v>
      </c>
      <c r="C347" s="96" t="s">
        <v>220</v>
      </c>
      <c r="D347" s="97">
        <v>41358</v>
      </c>
      <c r="E347" s="69">
        <v>28370</v>
      </c>
    </row>
    <row r="348" spans="2:5" x14ac:dyDescent="0.15">
      <c r="B348" s="95" t="s">
        <v>227</v>
      </c>
      <c r="C348" s="96" t="s">
        <v>219</v>
      </c>
      <c r="D348" s="97">
        <v>41502</v>
      </c>
      <c r="E348" s="69">
        <v>28370</v>
      </c>
    </row>
    <row r="349" spans="2:5" x14ac:dyDescent="0.15">
      <c r="B349" s="95" t="s">
        <v>227</v>
      </c>
      <c r="C349" s="96" t="s">
        <v>220</v>
      </c>
      <c r="D349" s="97">
        <v>41544</v>
      </c>
      <c r="E349" s="69">
        <v>30550</v>
      </c>
    </row>
    <row r="350" spans="2:5" x14ac:dyDescent="0.15">
      <c r="B350" s="95" t="s">
        <v>227</v>
      </c>
      <c r="C350" s="96" t="s">
        <v>219</v>
      </c>
      <c r="D350" s="97">
        <v>41621</v>
      </c>
      <c r="E350" s="69">
        <v>30550</v>
      </c>
    </row>
    <row r="351" spans="2:5" x14ac:dyDescent="0.15">
      <c r="B351" s="95" t="s">
        <v>227</v>
      </c>
      <c r="C351" s="96" t="s">
        <v>220</v>
      </c>
      <c r="D351" s="97">
        <v>41648</v>
      </c>
      <c r="E351" s="69">
        <v>32510</v>
      </c>
    </row>
    <row r="352" spans="2:5" x14ac:dyDescent="0.15">
      <c r="B352" s="95" t="s">
        <v>227</v>
      </c>
      <c r="C352" s="96" t="s">
        <v>219</v>
      </c>
      <c r="D352" s="97">
        <v>41649</v>
      </c>
      <c r="E352" s="69">
        <v>32510</v>
      </c>
    </row>
    <row r="353" spans="2:5" x14ac:dyDescent="0.15">
      <c r="B353" s="95" t="s">
        <v>227</v>
      </c>
      <c r="C353" s="96" t="s">
        <v>220</v>
      </c>
      <c r="D353" s="97">
        <v>41705</v>
      </c>
      <c r="E353" s="69">
        <v>34680</v>
      </c>
    </row>
    <row r="354" spans="2:5" x14ac:dyDescent="0.15">
      <c r="B354" s="95" t="s">
        <v>227</v>
      </c>
      <c r="C354" s="96" t="s">
        <v>219</v>
      </c>
      <c r="D354" s="97">
        <v>41740</v>
      </c>
      <c r="E354" s="69">
        <v>34680</v>
      </c>
    </row>
    <row r="355" spans="2:5" x14ac:dyDescent="0.15">
      <c r="B355" s="95" t="s">
        <v>227</v>
      </c>
      <c r="C355" s="96" t="s">
        <v>220</v>
      </c>
      <c r="D355" s="97">
        <v>41768</v>
      </c>
      <c r="E355" s="69">
        <v>36640</v>
      </c>
    </row>
    <row r="356" spans="2:5" x14ac:dyDescent="0.15">
      <c r="B356" s="95" t="s">
        <v>227</v>
      </c>
      <c r="C356" s="96" t="s">
        <v>219</v>
      </c>
      <c r="D356" s="97">
        <v>41838</v>
      </c>
      <c r="E356" s="69">
        <v>36640</v>
      </c>
    </row>
    <row r="357" spans="2:5" x14ac:dyDescent="0.15">
      <c r="B357" s="95" t="s">
        <v>227</v>
      </c>
      <c r="C357" s="96" t="s">
        <v>220</v>
      </c>
      <c r="D357" s="97">
        <v>41849</v>
      </c>
      <c r="E357" s="69">
        <v>36110</v>
      </c>
    </row>
    <row r="358" spans="2:5" x14ac:dyDescent="0.15">
      <c r="B358" s="95" t="s">
        <v>227</v>
      </c>
      <c r="C358" s="96" t="s">
        <v>219</v>
      </c>
      <c r="D358" s="97">
        <v>41852</v>
      </c>
      <c r="E358" s="69">
        <v>36110</v>
      </c>
    </row>
    <row r="359" spans="2:5" x14ac:dyDescent="0.15">
      <c r="B359" s="95" t="s">
        <v>227</v>
      </c>
      <c r="C359" s="96" t="s">
        <v>220</v>
      </c>
      <c r="D359" s="97">
        <v>41855</v>
      </c>
      <c r="E359" s="69">
        <v>35750</v>
      </c>
    </row>
    <row r="360" spans="2:5" x14ac:dyDescent="0.15">
      <c r="B360" s="95" t="s">
        <v>227</v>
      </c>
      <c r="C360" s="96" t="s">
        <v>219</v>
      </c>
      <c r="D360" s="97">
        <v>41859</v>
      </c>
      <c r="E360" s="69">
        <v>35750</v>
      </c>
    </row>
    <row r="361" spans="2:5" x14ac:dyDescent="0.15">
      <c r="B361" s="95" t="s">
        <v>227</v>
      </c>
      <c r="C361" s="96" t="s">
        <v>220</v>
      </c>
      <c r="D361" s="97">
        <v>41885</v>
      </c>
      <c r="E361" s="69">
        <v>38080</v>
      </c>
    </row>
    <row r="362" spans="2:5" x14ac:dyDescent="0.15">
      <c r="B362" s="95" t="s">
        <v>227</v>
      </c>
      <c r="C362" s="96" t="s">
        <v>219</v>
      </c>
      <c r="D362" s="97">
        <v>41929</v>
      </c>
      <c r="E362" s="69">
        <v>38080</v>
      </c>
    </row>
    <row r="363" spans="2:5" x14ac:dyDescent="0.15">
      <c r="B363" s="95" t="s">
        <v>227</v>
      </c>
      <c r="C363" s="96" t="s">
        <v>220</v>
      </c>
      <c r="D363" s="97">
        <v>41974</v>
      </c>
      <c r="E363" s="69">
        <v>39090</v>
      </c>
    </row>
    <row r="364" spans="2:5" x14ac:dyDescent="0.15">
      <c r="B364" s="95" t="s">
        <v>227</v>
      </c>
      <c r="C364" s="96" t="s">
        <v>219</v>
      </c>
      <c r="D364" s="97">
        <v>42090</v>
      </c>
      <c r="E364" s="69">
        <v>39090</v>
      </c>
    </row>
    <row r="365" spans="2:5" x14ac:dyDescent="0.15">
      <c r="B365" s="95" t="s">
        <v>227</v>
      </c>
      <c r="C365" s="96" t="s">
        <v>220</v>
      </c>
      <c r="D365" s="97">
        <v>42104</v>
      </c>
      <c r="E365" s="69">
        <v>41120</v>
      </c>
    </row>
    <row r="366" spans="2:5" x14ac:dyDescent="0.15">
      <c r="B366" s="95" t="s">
        <v>227</v>
      </c>
      <c r="C366" s="96" t="s">
        <v>219</v>
      </c>
      <c r="D366" s="97">
        <v>42111</v>
      </c>
      <c r="E366" s="69">
        <v>41120</v>
      </c>
    </row>
    <row r="367" spans="2:5" x14ac:dyDescent="0.15">
      <c r="B367" s="95" t="s">
        <v>227</v>
      </c>
      <c r="C367" s="96" t="s">
        <v>220</v>
      </c>
      <c r="D367" s="97">
        <v>42118</v>
      </c>
      <c r="E367" s="69">
        <v>40460</v>
      </c>
    </row>
    <row r="368" spans="2:5" x14ac:dyDescent="0.15">
      <c r="B368" s="95" t="s">
        <v>227</v>
      </c>
      <c r="C368" s="96" t="s">
        <v>219</v>
      </c>
      <c r="D368" s="97">
        <v>42132</v>
      </c>
      <c r="E368" s="69">
        <v>40460</v>
      </c>
    </row>
    <row r="369" spans="2:5" x14ac:dyDescent="0.15">
      <c r="B369" s="95" t="s">
        <v>227</v>
      </c>
      <c r="C369" s="96" t="s">
        <v>220</v>
      </c>
      <c r="D369" s="97">
        <v>42184</v>
      </c>
      <c r="E369" s="69">
        <v>42590</v>
      </c>
    </row>
    <row r="370" spans="2:5" x14ac:dyDescent="0.15">
      <c r="B370" s="95" t="s">
        <v>227</v>
      </c>
      <c r="C370" s="96" t="s">
        <v>219</v>
      </c>
      <c r="D370" s="97">
        <v>42363</v>
      </c>
      <c r="E370" s="69">
        <v>42590</v>
      </c>
    </row>
    <row r="371" spans="2:5" x14ac:dyDescent="0.15">
      <c r="B371" s="95" t="s">
        <v>227</v>
      </c>
      <c r="C371" s="96" t="s">
        <v>220</v>
      </c>
      <c r="D371" s="97">
        <v>42367</v>
      </c>
      <c r="E371" s="69">
        <v>42170</v>
      </c>
    </row>
    <row r="372" spans="2:5" x14ac:dyDescent="0.15">
      <c r="B372" s="95" t="s">
        <v>227</v>
      </c>
      <c r="C372" s="96" t="s">
        <v>219</v>
      </c>
      <c r="D372" s="97">
        <v>42391</v>
      </c>
      <c r="E372" s="69">
        <v>42170</v>
      </c>
    </row>
    <row r="373" spans="2:5" x14ac:dyDescent="0.15">
      <c r="B373" s="95" t="s">
        <v>227</v>
      </c>
      <c r="C373" s="96" t="s">
        <v>220</v>
      </c>
      <c r="D373" s="97">
        <v>42395</v>
      </c>
      <c r="E373" s="69">
        <v>41960</v>
      </c>
    </row>
    <row r="374" spans="2:5" x14ac:dyDescent="0.15">
      <c r="B374" s="95" t="s">
        <v>227</v>
      </c>
      <c r="C374" s="96" t="s">
        <v>219</v>
      </c>
      <c r="D374" s="97">
        <v>42398</v>
      </c>
      <c r="E374" s="69">
        <v>41960</v>
      </c>
    </row>
    <row r="375" spans="2:5" x14ac:dyDescent="0.15">
      <c r="B375" s="95" t="s">
        <v>227</v>
      </c>
      <c r="C375" s="96" t="s">
        <v>220</v>
      </c>
      <c r="D375" s="97">
        <v>42404</v>
      </c>
      <c r="E375" s="69">
        <v>41600</v>
      </c>
    </row>
    <row r="376" spans="2:5" x14ac:dyDescent="0.15">
      <c r="B376" s="95" t="s">
        <v>227</v>
      </c>
      <c r="C376" s="96" t="s">
        <v>219</v>
      </c>
      <c r="D376" s="97">
        <v>42426</v>
      </c>
      <c r="E376" s="69">
        <v>41600</v>
      </c>
    </row>
    <row r="377" spans="2:5" x14ac:dyDescent="0.15">
      <c r="B377" s="95" t="s">
        <v>227</v>
      </c>
      <c r="C377" s="96" t="s">
        <v>220</v>
      </c>
      <c r="D377" s="97">
        <v>42429</v>
      </c>
      <c r="E377" s="69">
        <v>41170</v>
      </c>
    </row>
    <row r="378" spans="2:5" x14ac:dyDescent="0.15">
      <c r="B378" s="95" t="s">
        <v>227</v>
      </c>
      <c r="C378" s="96" t="s">
        <v>219</v>
      </c>
      <c r="D378" s="97">
        <v>42440</v>
      </c>
      <c r="E378" s="69">
        <v>41170</v>
      </c>
    </row>
    <row r="379" spans="2:5" x14ac:dyDescent="0.15">
      <c r="B379" s="95" t="s">
        <v>227</v>
      </c>
      <c r="C379" s="96" t="s">
        <v>220</v>
      </c>
      <c r="D379" s="97">
        <v>42447</v>
      </c>
      <c r="E379" s="69">
        <v>40380</v>
      </c>
    </row>
    <row r="380" spans="2:5" x14ac:dyDescent="0.15">
      <c r="B380" s="95" t="s">
        <v>227</v>
      </c>
      <c r="C380" s="96" t="s">
        <v>219</v>
      </c>
      <c r="D380" s="97">
        <v>42496</v>
      </c>
      <c r="E380" s="69">
        <v>40380</v>
      </c>
    </row>
    <row r="381" spans="2:5" x14ac:dyDescent="0.15">
      <c r="B381" s="95" t="s">
        <v>227</v>
      </c>
      <c r="C381" s="96" t="s">
        <v>220</v>
      </c>
      <c r="D381" s="97">
        <v>42502</v>
      </c>
      <c r="E381" s="69">
        <v>42950</v>
      </c>
    </row>
    <row r="382" spans="2:5" x14ac:dyDescent="0.15">
      <c r="B382" s="95" t="s">
        <v>227</v>
      </c>
      <c r="C382" s="96" t="s">
        <v>219</v>
      </c>
      <c r="D382" s="97">
        <v>42503</v>
      </c>
      <c r="E382" s="69">
        <v>42950</v>
      </c>
    </row>
    <row r="383" spans="2:5" x14ac:dyDescent="0.15">
      <c r="B383" s="95" t="s">
        <v>227</v>
      </c>
      <c r="C383" s="96" t="s">
        <v>220</v>
      </c>
      <c r="D383" s="97">
        <v>42529</v>
      </c>
      <c r="E383" s="69">
        <v>42300</v>
      </c>
    </row>
    <row r="384" spans="2:5" x14ac:dyDescent="0.15">
      <c r="B384" s="95" t="s">
        <v>227</v>
      </c>
      <c r="C384" s="96" t="s">
        <v>219</v>
      </c>
      <c r="D384" s="97">
        <v>42594</v>
      </c>
      <c r="E384" s="69">
        <v>42300</v>
      </c>
    </row>
    <row r="385" spans="2:5" x14ac:dyDescent="0.15">
      <c r="B385" s="95" t="s">
        <v>227</v>
      </c>
      <c r="C385" s="96" t="s">
        <v>220</v>
      </c>
      <c r="D385" s="97">
        <v>42620</v>
      </c>
      <c r="E385" s="69">
        <v>44300</v>
      </c>
    </row>
    <row r="386" spans="2:5" x14ac:dyDescent="0.15">
      <c r="B386" s="95" t="s">
        <v>227</v>
      </c>
      <c r="C386" s="96" t="s">
        <v>219</v>
      </c>
      <c r="D386" s="97">
        <v>43553</v>
      </c>
      <c r="E386" s="69">
        <v>44300</v>
      </c>
    </row>
    <row r="387" spans="2:5" x14ac:dyDescent="0.15">
      <c r="B387" s="98" t="s">
        <v>227</v>
      </c>
      <c r="C387" s="99" t="s">
        <v>220</v>
      </c>
      <c r="D387" s="100">
        <v>43557</v>
      </c>
      <c r="E387" s="71">
        <v>43550</v>
      </c>
    </row>
  </sheetData>
  <mergeCells count="12">
    <mergeCell ref="B335:E335"/>
    <mergeCell ref="F3:F24"/>
    <mergeCell ref="B201:E201"/>
    <mergeCell ref="B236:E236"/>
    <mergeCell ref="B255:E255"/>
    <mergeCell ref="B277:E277"/>
    <mergeCell ref="B301:E301"/>
    <mergeCell ref="A1:D1"/>
    <mergeCell ref="B31:E31"/>
    <mergeCell ref="B59:E59"/>
    <mergeCell ref="B105:E105"/>
    <mergeCell ref="B153:E153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pane xSplit="6" ySplit="3" topLeftCell="G4" activePane="bottomRight" state="frozen"/>
      <selection pane="topRight"/>
      <selection pane="bottomLeft"/>
      <selection pane="bottomRight" activeCell="I24" sqref="I24"/>
    </sheetView>
  </sheetViews>
  <sheetFormatPr defaultColWidth="9" defaultRowHeight="16.5" outlineLevelCol="1" x14ac:dyDescent="0.15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37.875" customWidth="1"/>
    <col min="20" max="20" width="24.25" customWidth="1"/>
  </cols>
  <sheetData>
    <row r="1" spans="1:20" x14ac:dyDescent="0.15">
      <c r="G1" s="3"/>
      <c r="H1" s="3"/>
      <c r="I1" s="3"/>
      <c r="J1" s="3"/>
      <c r="K1" s="3"/>
    </row>
    <row r="2" spans="1:20" x14ac:dyDescent="0.15">
      <c r="F2" s="4"/>
      <c r="G2" s="157" t="s">
        <v>232</v>
      </c>
      <c r="H2" s="158"/>
      <c r="I2" s="158"/>
      <c r="J2" s="158"/>
      <c r="K2" s="158"/>
      <c r="L2" s="159" t="s">
        <v>233</v>
      </c>
      <c r="M2" s="160"/>
      <c r="N2" s="161"/>
      <c r="O2" s="161"/>
      <c r="P2" s="161"/>
      <c r="Q2" s="161"/>
      <c r="R2" s="162"/>
    </row>
    <row r="3" spans="1:20" s="1" customFormat="1" ht="33.75" thickBot="1" x14ac:dyDescent="0.2">
      <c r="C3" s="5" t="s">
        <v>234</v>
      </c>
      <c r="D3" s="5" t="s">
        <v>235</v>
      </c>
      <c r="E3" s="5" t="s">
        <v>236</v>
      </c>
      <c r="F3" s="5" t="s">
        <v>237</v>
      </c>
      <c r="G3" s="6" t="s">
        <v>238</v>
      </c>
      <c r="H3" s="7" t="s">
        <v>239</v>
      </c>
      <c r="I3" s="29" t="s">
        <v>240</v>
      </c>
      <c r="J3" s="7" t="s">
        <v>210</v>
      </c>
      <c r="K3" s="30" t="s">
        <v>241</v>
      </c>
      <c r="L3" s="31" t="s">
        <v>238</v>
      </c>
      <c r="M3" s="32" t="s">
        <v>239</v>
      </c>
      <c r="N3" s="33" t="s">
        <v>240</v>
      </c>
      <c r="O3" s="34" t="s">
        <v>210</v>
      </c>
      <c r="P3" s="33" t="s">
        <v>241</v>
      </c>
      <c r="Q3" s="33" t="s">
        <v>242</v>
      </c>
      <c r="R3" s="38" t="s">
        <v>243</v>
      </c>
      <c r="S3" s="39" t="s">
        <v>244</v>
      </c>
    </row>
    <row r="4" spans="1:20" x14ac:dyDescent="0.15">
      <c r="A4" s="8">
        <v>1</v>
      </c>
      <c r="B4" s="9">
        <v>15</v>
      </c>
      <c r="C4" s="10">
        <v>40544</v>
      </c>
      <c r="D4" s="11">
        <v>41244</v>
      </c>
      <c r="E4" s="11">
        <v>41275</v>
      </c>
      <c r="F4" s="12">
        <v>41426</v>
      </c>
      <c r="G4" s="13">
        <v>14.1</v>
      </c>
      <c r="H4" s="14">
        <v>4230</v>
      </c>
      <c r="I4" s="14">
        <v>104</v>
      </c>
      <c r="J4" s="14">
        <v>42.31</v>
      </c>
      <c r="K4" s="14">
        <v>8030</v>
      </c>
      <c r="L4" s="13">
        <v>18.07</v>
      </c>
      <c r="M4" s="14">
        <v>5420</v>
      </c>
      <c r="N4" s="14">
        <v>20</v>
      </c>
      <c r="O4" s="14">
        <v>40</v>
      </c>
      <c r="P4" s="14">
        <v>2050</v>
      </c>
      <c r="Q4" s="40">
        <f>M4*2/P4</f>
        <v>5.2878048780487807</v>
      </c>
      <c r="R4" s="41">
        <f>(0-(M4*2)/(H4/2))</f>
        <v>-5.125295508274232</v>
      </c>
      <c r="S4" s="41"/>
      <c r="T4" s="163" t="s">
        <v>245</v>
      </c>
    </row>
    <row r="5" spans="1:20" x14ac:dyDescent="0.15">
      <c r="A5" s="13">
        <v>2</v>
      </c>
      <c r="B5" s="14">
        <v>16</v>
      </c>
      <c r="C5" s="15">
        <v>40725</v>
      </c>
      <c r="D5" s="16">
        <v>41426</v>
      </c>
      <c r="E5" s="16">
        <v>41456</v>
      </c>
      <c r="F5" s="17">
        <v>41609</v>
      </c>
      <c r="G5" s="13">
        <v>30.2</v>
      </c>
      <c r="H5" s="14">
        <v>9060</v>
      </c>
      <c r="I5" s="14">
        <v>86</v>
      </c>
      <c r="J5" s="14">
        <v>37.21</v>
      </c>
      <c r="K5" s="14">
        <v>8030</v>
      </c>
      <c r="L5" s="13">
        <v>3.13</v>
      </c>
      <c r="M5" s="14">
        <v>940</v>
      </c>
      <c r="N5" s="14">
        <v>14</v>
      </c>
      <c r="O5" s="14">
        <v>28.57</v>
      </c>
      <c r="P5" s="14">
        <v>1340</v>
      </c>
      <c r="Q5" s="42">
        <f>M5*2/P5</f>
        <v>1.4029850746268657</v>
      </c>
      <c r="R5" s="43">
        <f>(M5*2)/(H5/2)</f>
        <v>0.41501103752759383</v>
      </c>
      <c r="S5" s="43"/>
      <c r="T5" s="164"/>
    </row>
    <row r="6" spans="1:20" x14ac:dyDescent="0.15">
      <c r="A6" s="13">
        <v>3</v>
      </c>
      <c r="B6" s="14">
        <v>17</v>
      </c>
      <c r="C6" s="15">
        <v>40909</v>
      </c>
      <c r="D6" s="16">
        <v>41609</v>
      </c>
      <c r="E6" s="16">
        <v>41640</v>
      </c>
      <c r="F6" s="17">
        <v>41791</v>
      </c>
      <c r="G6" s="13">
        <v>51.4</v>
      </c>
      <c r="H6" s="14">
        <v>15420</v>
      </c>
      <c r="I6" s="14">
        <v>74</v>
      </c>
      <c r="J6" s="14">
        <v>43.24</v>
      </c>
      <c r="K6" s="14">
        <v>3410</v>
      </c>
      <c r="L6" s="13">
        <v>15.8</v>
      </c>
      <c r="M6" s="14">
        <v>4740</v>
      </c>
      <c r="N6" s="14">
        <v>8</v>
      </c>
      <c r="O6" s="14">
        <v>75</v>
      </c>
      <c r="P6" s="14">
        <v>2270</v>
      </c>
      <c r="Q6" s="42">
        <f t="shared" ref="Q6:Q17" si="0">M6*2/P6</f>
        <v>4.176211453744493</v>
      </c>
      <c r="R6" s="43">
        <f t="shared" ref="R6:R17" si="1">(M6*2)/(H6/2)</f>
        <v>1.2295719844357977</v>
      </c>
      <c r="S6" s="43"/>
      <c r="T6" s="164"/>
    </row>
    <row r="7" spans="1:20" x14ac:dyDescent="0.15">
      <c r="A7" s="13">
        <v>4</v>
      </c>
      <c r="B7" s="14">
        <v>18</v>
      </c>
      <c r="C7" s="15">
        <v>41091</v>
      </c>
      <c r="D7" s="16">
        <v>41791</v>
      </c>
      <c r="E7" s="16">
        <v>41821</v>
      </c>
      <c r="F7" s="17">
        <v>41974</v>
      </c>
      <c r="G7" s="13">
        <v>53.03</v>
      </c>
      <c r="H7" s="14">
        <v>15910</v>
      </c>
      <c r="I7" s="14">
        <v>60</v>
      </c>
      <c r="J7" s="14">
        <v>43.33</v>
      </c>
      <c r="K7" s="14">
        <v>3860</v>
      </c>
      <c r="L7" s="13">
        <v>12.5</v>
      </c>
      <c r="M7" s="14">
        <v>3750</v>
      </c>
      <c r="N7" s="14">
        <v>18</v>
      </c>
      <c r="O7" s="14">
        <v>44.44</v>
      </c>
      <c r="P7" s="14">
        <v>1510</v>
      </c>
      <c r="Q7" s="42">
        <f t="shared" si="0"/>
        <v>4.9668874172185431</v>
      </c>
      <c r="R7" s="43">
        <f t="shared" si="1"/>
        <v>0.94280326838466377</v>
      </c>
      <c r="S7" s="43"/>
      <c r="T7" s="164"/>
    </row>
    <row r="8" spans="1:20" x14ac:dyDescent="0.15">
      <c r="A8" s="13">
        <v>5</v>
      </c>
      <c r="B8" s="14">
        <v>19</v>
      </c>
      <c r="C8" s="15">
        <v>41275</v>
      </c>
      <c r="D8" s="16">
        <v>41974</v>
      </c>
      <c r="E8" s="16">
        <v>42005</v>
      </c>
      <c r="F8" s="17">
        <v>42156</v>
      </c>
      <c r="G8" s="13">
        <v>52.4</v>
      </c>
      <c r="H8" s="14">
        <v>15720</v>
      </c>
      <c r="I8" s="14">
        <v>60</v>
      </c>
      <c r="J8" s="14">
        <v>43.33</v>
      </c>
      <c r="K8" s="14">
        <v>2200</v>
      </c>
      <c r="L8" s="13">
        <v>7.87</v>
      </c>
      <c r="M8" s="14">
        <v>2360</v>
      </c>
      <c r="N8" s="14">
        <v>14</v>
      </c>
      <c r="O8" s="14">
        <v>42.86</v>
      </c>
      <c r="P8" s="14">
        <v>1740</v>
      </c>
      <c r="Q8" s="42">
        <f t="shared" si="0"/>
        <v>2.7126436781609193</v>
      </c>
      <c r="R8" s="43">
        <f t="shared" si="1"/>
        <v>0.60050890585241734</v>
      </c>
      <c r="S8" s="43"/>
      <c r="T8" s="164"/>
    </row>
    <row r="9" spans="1:20" x14ac:dyDescent="0.15">
      <c r="A9" s="13">
        <v>6</v>
      </c>
      <c r="B9" s="14">
        <v>20</v>
      </c>
      <c r="C9" s="15">
        <v>41456</v>
      </c>
      <c r="D9" s="16">
        <v>42156</v>
      </c>
      <c r="E9" s="16">
        <v>42186</v>
      </c>
      <c r="F9" s="17">
        <v>42339</v>
      </c>
      <c r="G9" s="13">
        <v>47.3</v>
      </c>
      <c r="H9" s="14">
        <v>14190</v>
      </c>
      <c r="I9" s="14">
        <v>52</v>
      </c>
      <c r="J9" s="14">
        <v>46.15</v>
      </c>
      <c r="K9" s="14">
        <v>1970</v>
      </c>
      <c r="L9" s="13">
        <v>16.399999999999999</v>
      </c>
      <c r="M9" s="14">
        <v>4920</v>
      </c>
      <c r="N9" s="14">
        <v>14</v>
      </c>
      <c r="O9" s="14">
        <v>57.14</v>
      </c>
      <c r="P9" s="14">
        <v>1300</v>
      </c>
      <c r="Q9" s="42">
        <f t="shared" si="0"/>
        <v>7.569230769230769</v>
      </c>
      <c r="R9" s="43">
        <f t="shared" si="1"/>
        <v>1.3868921775898519</v>
      </c>
      <c r="S9" s="43"/>
      <c r="T9" s="164"/>
    </row>
    <row r="10" spans="1:20" x14ac:dyDescent="0.15">
      <c r="A10" s="13">
        <v>7</v>
      </c>
      <c r="B10" s="14">
        <v>21</v>
      </c>
      <c r="C10" s="15">
        <v>41640</v>
      </c>
      <c r="D10" s="16">
        <v>42339</v>
      </c>
      <c r="E10" s="16">
        <v>42370</v>
      </c>
      <c r="F10" s="17">
        <v>42522</v>
      </c>
      <c r="G10" s="13">
        <v>56.83</v>
      </c>
      <c r="H10" s="14">
        <v>17050</v>
      </c>
      <c r="I10" s="14">
        <v>50</v>
      </c>
      <c r="J10" s="14">
        <v>52</v>
      </c>
      <c r="K10" s="14">
        <v>2270</v>
      </c>
      <c r="L10" s="13">
        <v>4.17</v>
      </c>
      <c r="M10" s="14">
        <v>1250</v>
      </c>
      <c r="N10" s="14">
        <v>20</v>
      </c>
      <c r="O10" s="14">
        <v>20</v>
      </c>
      <c r="P10" s="14">
        <v>3120</v>
      </c>
      <c r="Q10" s="42">
        <f t="shared" si="0"/>
        <v>0.80128205128205132</v>
      </c>
      <c r="R10" s="43">
        <f t="shared" si="1"/>
        <v>0.2932551319648094</v>
      </c>
      <c r="S10" s="43"/>
      <c r="T10" s="164"/>
    </row>
    <row r="11" spans="1:20" x14ac:dyDescent="0.15">
      <c r="A11" s="13">
        <v>8</v>
      </c>
      <c r="B11" s="14">
        <v>22</v>
      </c>
      <c r="C11" s="15">
        <v>41821</v>
      </c>
      <c r="D11" s="16">
        <v>42522</v>
      </c>
      <c r="E11" s="16">
        <v>42552</v>
      </c>
      <c r="F11" s="17">
        <v>42705</v>
      </c>
      <c r="G11" s="13">
        <v>45.07</v>
      </c>
      <c r="H11" s="14">
        <v>13520</v>
      </c>
      <c r="I11" s="14">
        <v>62</v>
      </c>
      <c r="J11" s="14">
        <v>38.71</v>
      </c>
      <c r="K11" s="14">
        <v>3560</v>
      </c>
      <c r="L11" s="13">
        <v>26.93</v>
      </c>
      <c r="M11" s="14">
        <v>8080</v>
      </c>
      <c r="N11" s="14">
        <v>20</v>
      </c>
      <c r="O11" s="14">
        <v>80</v>
      </c>
      <c r="P11" s="14">
        <v>2540</v>
      </c>
      <c r="Q11" s="42">
        <f t="shared" si="0"/>
        <v>6.3622047244094491</v>
      </c>
      <c r="R11" s="43">
        <f t="shared" si="1"/>
        <v>2.3905325443786984</v>
      </c>
      <c r="S11" s="43"/>
      <c r="T11" s="164"/>
    </row>
    <row r="12" spans="1:20" x14ac:dyDescent="0.15">
      <c r="A12" s="13">
        <v>9</v>
      </c>
      <c r="B12" s="14">
        <v>23</v>
      </c>
      <c r="C12" s="15">
        <v>42005</v>
      </c>
      <c r="D12" s="16">
        <v>42705</v>
      </c>
      <c r="E12" s="16">
        <v>42736</v>
      </c>
      <c r="F12" s="17">
        <v>42887</v>
      </c>
      <c r="G12" s="13">
        <v>55.23</v>
      </c>
      <c r="H12" s="14">
        <v>16570</v>
      </c>
      <c r="I12" s="14">
        <v>66</v>
      </c>
      <c r="J12" s="14">
        <v>48.48</v>
      </c>
      <c r="K12" s="14">
        <v>4320</v>
      </c>
      <c r="L12" s="13">
        <v>43.1</v>
      </c>
      <c r="M12" s="14">
        <v>12930</v>
      </c>
      <c r="N12" s="14">
        <v>42</v>
      </c>
      <c r="O12" s="14">
        <v>80.95</v>
      </c>
      <c r="P12" s="14">
        <v>3520</v>
      </c>
      <c r="Q12" s="42">
        <f t="shared" si="0"/>
        <v>7.3465909090909092</v>
      </c>
      <c r="R12" s="43">
        <f t="shared" si="1"/>
        <v>3.1213035606517803</v>
      </c>
      <c r="S12" s="43"/>
      <c r="T12" s="164"/>
    </row>
    <row r="13" spans="1:20" x14ac:dyDescent="0.15">
      <c r="A13" s="13">
        <v>10</v>
      </c>
      <c r="B13" s="14">
        <v>24</v>
      </c>
      <c r="C13" s="15">
        <v>42186</v>
      </c>
      <c r="D13" s="16">
        <v>42887</v>
      </c>
      <c r="E13" s="16">
        <v>42917</v>
      </c>
      <c r="F13" s="17">
        <v>43070</v>
      </c>
      <c r="G13" s="13">
        <v>90.47</v>
      </c>
      <c r="H13" s="14">
        <v>27140</v>
      </c>
      <c r="I13" s="14">
        <v>96</v>
      </c>
      <c r="J13" s="14">
        <v>64.58</v>
      </c>
      <c r="K13" s="14">
        <v>4320</v>
      </c>
      <c r="L13" s="13">
        <v>30.23</v>
      </c>
      <c r="M13" s="14">
        <v>9070</v>
      </c>
      <c r="N13" s="14">
        <v>42</v>
      </c>
      <c r="O13" s="14">
        <v>76.19</v>
      </c>
      <c r="P13" s="14">
        <v>1960</v>
      </c>
      <c r="Q13" s="42">
        <f t="shared" si="0"/>
        <v>9.2551020408163271</v>
      </c>
      <c r="R13" s="43">
        <f t="shared" si="1"/>
        <v>1.3367722918201916</v>
      </c>
      <c r="S13" s="43"/>
      <c r="T13" s="164"/>
    </row>
    <row r="14" spans="1:20" x14ac:dyDescent="0.15">
      <c r="A14" s="13">
        <v>11</v>
      </c>
      <c r="B14" s="14">
        <v>25</v>
      </c>
      <c r="C14" s="15">
        <v>42370</v>
      </c>
      <c r="D14" s="16">
        <v>43070</v>
      </c>
      <c r="E14" s="16">
        <v>43101</v>
      </c>
      <c r="F14" s="17">
        <v>43252</v>
      </c>
      <c r="G14" s="13">
        <v>104.43</v>
      </c>
      <c r="H14" s="14">
        <v>31330</v>
      </c>
      <c r="I14" s="14">
        <v>124</v>
      </c>
      <c r="J14" s="14">
        <v>69.349999999999994</v>
      </c>
      <c r="K14" s="14">
        <v>4320</v>
      </c>
      <c r="L14" s="13">
        <v>9.1</v>
      </c>
      <c r="M14" s="14">
        <v>2730</v>
      </c>
      <c r="N14" s="14">
        <v>32</v>
      </c>
      <c r="O14" s="14">
        <v>62.5</v>
      </c>
      <c r="P14" s="14">
        <v>3140</v>
      </c>
      <c r="Q14" s="42">
        <f t="shared" si="0"/>
        <v>1.7388535031847134</v>
      </c>
      <c r="R14" s="43">
        <f t="shared" si="1"/>
        <v>0.34854771784232363</v>
      </c>
      <c r="S14" s="43"/>
      <c r="T14" s="164"/>
    </row>
    <row r="15" spans="1:20" x14ac:dyDescent="0.15">
      <c r="A15" s="13">
        <v>12</v>
      </c>
      <c r="B15" s="14">
        <v>26</v>
      </c>
      <c r="C15" s="15">
        <v>42552</v>
      </c>
      <c r="D15" s="16">
        <v>43252</v>
      </c>
      <c r="E15" s="16">
        <v>43282</v>
      </c>
      <c r="F15" s="17">
        <v>43435</v>
      </c>
      <c r="G15" s="13">
        <v>111.5</v>
      </c>
      <c r="H15" s="14">
        <v>33450</v>
      </c>
      <c r="I15" s="14">
        <v>134</v>
      </c>
      <c r="J15" s="14">
        <v>76.12</v>
      </c>
      <c r="K15" s="14">
        <v>3520</v>
      </c>
      <c r="L15" s="13">
        <v>13.1</v>
      </c>
      <c r="M15" s="14">
        <v>3930</v>
      </c>
      <c r="N15" s="14">
        <v>40</v>
      </c>
      <c r="O15" s="14">
        <v>65</v>
      </c>
      <c r="P15" s="14">
        <v>2360</v>
      </c>
      <c r="Q15" s="42">
        <f t="shared" si="0"/>
        <v>3.3305084745762712</v>
      </c>
      <c r="R15" s="43">
        <f t="shared" si="1"/>
        <v>0.46995515695067264</v>
      </c>
      <c r="S15" s="43"/>
      <c r="T15" s="164"/>
    </row>
    <row r="16" spans="1:20" x14ac:dyDescent="0.15">
      <c r="A16" s="13">
        <v>13</v>
      </c>
      <c r="B16" s="14">
        <v>27</v>
      </c>
      <c r="C16" s="15">
        <v>42736</v>
      </c>
      <c r="D16" s="16">
        <v>43435</v>
      </c>
      <c r="E16" s="16">
        <v>43466</v>
      </c>
      <c r="F16" s="17">
        <v>43617</v>
      </c>
      <c r="G16" s="13">
        <v>97.63</v>
      </c>
      <c r="H16" s="14">
        <v>29290</v>
      </c>
      <c r="I16" s="14">
        <v>154</v>
      </c>
      <c r="J16" s="14">
        <v>72.73</v>
      </c>
      <c r="K16" s="14">
        <v>3520</v>
      </c>
      <c r="L16" s="13">
        <v>21.77</v>
      </c>
      <c r="M16" s="14">
        <v>6530</v>
      </c>
      <c r="N16" s="14">
        <v>26</v>
      </c>
      <c r="O16" s="14">
        <v>69.23</v>
      </c>
      <c r="P16" s="14">
        <v>1810</v>
      </c>
      <c r="Q16" s="42">
        <f t="shared" si="0"/>
        <v>7.2154696132596685</v>
      </c>
      <c r="R16" s="43">
        <f t="shared" si="1"/>
        <v>0.89177193581427106</v>
      </c>
      <c r="S16" s="43"/>
      <c r="T16" s="164"/>
    </row>
    <row r="17" spans="1:20" ht="17.25" thickBot="1" x14ac:dyDescent="0.2">
      <c r="A17" s="18">
        <v>14</v>
      </c>
      <c r="B17" s="19">
        <v>28</v>
      </c>
      <c r="C17" s="20">
        <v>42917</v>
      </c>
      <c r="D17" s="21">
        <v>43617</v>
      </c>
      <c r="E17" s="21">
        <v>43647</v>
      </c>
      <c r="F17" s="22">
        <v>43800</v>
      </c>
      <c r="G17" s="13">
        <v>77.33</v>
      </c>
      <c r="H17" s="14">
        <v>23200</v>
      </c>
      <c r="I17" s="14">
        <v>136</v>
      </c>
      <c r="J17" s="14">
        <v>70.59</v>
      </c>
      <c r="K17" s="14">
        <v>3140</v>
      </c>
      <c r="L17" s="13">
        <v>4.2300000000000004</v>
      </c>
      <c r="M17" s="14">
        <v>1270</v>
      </c>
      <c r="N17" s="14">
        <v>1</v>
      </c>
      <c r="O17" s="14">
        <v>100</v>
      </c>
      <c r="P17" s="14">
        <v>810</v>
      </c>
      <c r="Q17" s="42">
        <f t="shared" si="0"/>
        <v>3.1358024691358026</v>
      </c>
      <c r="R17" s="43">
        <f t="shared" si="1"/>
        <v>0.2189655172413793</v>
      </c>
      <c r="S17" s="43"/>
      <c r="T17" s="164"/>
    </row>
    <row r="18" spans="1:20" x14ac:dyDescent="0.15">
      <c r="A18" s="13"/>
      <c r="B18" s="14"/>
      <c r="C18" s="16"/>
      <c r="D18" s="16"/>
      <c r="E18" s="16"/>
      <c r="F18" s="17"/>
      <c r="G18" s="15"/>
      <c r="H18" s="16"/>
      <c r="I18" s="16"/>
      <c r="J18" s="16"/>
      <c r="K18" s="16"/>
      <c r="L18" s="13"/>
      <c r="M18" s="14"/>
      <c r="N18" s="14"/>
      <c r="O18" s="14"/>
      <c r="P18" s="14"/>
      <c r="Q18" s="14"/>
      <c r="R18" s="43"/>
      <c r="S18" s="43"/>
      <c r="T18" s="164"/>
    </row>
    <row r="19" spans="1:20" ht="15.75" customHeight="1" x14ac:dyDescent="0.15">
      <c r="A19" s="18"/>
      <c r="B19" s="19"/>
      <c r="C19" s="21"/>
      <c r="D19" s="21"/>
      <c r="E19" s="21"/>
      <c r="F19" s="22"/>
      <c r="G19" s="20"/>
      <c r="H19" s="21"/>
      <c r="I19" s="21"/>
      <c r="J19" s="21"/>
      <c r="K19" s="21"/>
      <c r="L19" s="18"/>
      <c r="M19" s="19"/>
      <c r="N19" s="19"/>
      <c r="O19" s="19"/>
      <c r="P19" s="19"/>
      <c r="Q19" s="19"/>
      <c r="R19" s="44"/>
      <c r="S19" s="44"/>
      <c r="T19" s="165"/>
    </row>
    <row r="20" spans="1:20" x14ac:dyDescent="0.15">
      <c r="G20" s="8" t="s">
        <v>246</v>
      </c>
      <c r="H20" s="23">
        <f>SUM(H4:H17)</f>
        <v>266080</v>
      </c>
      <c r="I20" s="23"/>
      <c r="J20" s="23"/>
      <c r="K20" s="23">
        <f>SUM(K4:K16)</f>
        <v>53330</v>
      </c>
      <c r="L20" s="9" t="s">
        <v>246</v>
      </c>
      <c r="M20" s="23">
        <f>SUM(M4:M16)</f>
        <v>66650</v>
      </c>
      <c r="N20" s="23">
        <f>SUM(N4:N16)</f>
        <v>310</v>
      </c>
      <c r="O20" s="23">
        <f>SUM(O4:O16)</f>
        <v>741.88</v>
      </c>
      <c r="P20" s="23">
        <f>SUM(P4:P16)</f>
        <v>28660</v>
      </c>
      <c r="Q20" s="40">
        <f>SUM(Q4:Q16)</f>
        <v>62.165774587649764</v>
      </c>
      <c r="R20" s="41">
        <f>SUM(R5:R16)</f>
        <v>13.426925713213071</v>
      </c>
      <c r="S20" s="42"/>
    </row>
    <row r="21" spans="1:20" x14ac:dyDescent="0.15">
      <c r="G21" s="13" t="s">
        <v>247</v>
      </c>
      <c r="H21" s="24">
        <f>MAX(H4:H16)</f>
        <v>33450</v>
      </c>
      <c r="I21" s="24"/>
      <c r="J21" s="24"/>
      <c r="K21" s="24">
        <f>MAX(K4:K16)</f>
        <v>8030</v>
      </c>
      <c r="L21" s="14" t="s">
        <v>247</v>
      </c>
      <c r="M21" s="24">
        <f>MAX(M4:M16)</f>
        <v>12930</v>
      </c>
      <c r="N21" s="24">
        <f>MAX(N4:N16)</f>
        <v>42</v>
      </c>
      <c r="O21" s="24">
        <f>MAX(O4:O16)</f>
        <v>80.95</v>
      </c>
      <c r="P21" s="24">
        <f>MAX(P4:P16)</f>
        <v>3520</v>
      </c>
      <c r="Q21" s="42">
        <f>MAX(Q4:Q16)</f>
        <v>9.2551020408163271</v>
      </c>
      <c r="R21" s="43">
        <f>MAX(R5:R16)</f>
        <v>3.1213035606517803</v>
      </c>
      <c r="S21" s="42"/>
    </row>
    <row r="22" spans="1:20" x14ac:dyDescent="0.15">
      <c r="G22" s="13" t="s">
        <v>248</v>
      </c>
      <c r="H22" s="24">
        <f>MIN(H4:H16)</f>
        <v>4230</v>
      </c>
      <c r="I22" s="24"/>
      <c r="J22" s="24"/>
      <c r="K22" s="24">
        <f>MIN(K4:K16)</f>
        <v>1970</v>
      </c>
      <c r="L22" s="14" t="s">
        <v>248</v>
      </c>
      <c r="M22" s="24">
        <f>MIN(M4:M16)</f>
        <v>940</v>
      </c>
      <c r="N22" s="24">
        <f>MIN(N4:N16)</f>
        <v>8</v>
      </c>
      <c r="O22" s="24">
        <f>MIN(O4:O16)</f>
        <v>20</v>
      </c>
      <c r="P22" s="24">
        <f>MIN(P4:P16)</f>
        <v>1300</v>
      </c>
      <c r="Q22" s="42">
        <f>MIN(Q4:Q16)</f>
        <v>0.80128205128205132</v>
      </c>
      <c r="R22" s="43">
        <f>MIN(R5:R16)</f>
        <v>0.2932551319648094</v>
      </c>
      <c r="S22" s="42"/>
    </row>
    <row r="23" spans="1:20" x14ac:dyDescent="0.15">
      <c r="G23" s="13" t="s">
        <v>249</v>
      </c>
      <c r="H23" s="24">
        <f>AVERAGE(H4:H16)</f>
        <v>18683.076923076922</v>
      </c>
      <c r="I23" s="24"/>
      <c r="J23" s="24"/>
      <c r="K23" s="24">
        <f>AVERAGE(K4:K16)</f>
        <v>4102.3076923076924</v>
      </c>
      <c r="L23" s="14" t="s">
        <v>249</v>
      </c>
      <c r="M23" s="24">
        <f>AVERAGE(M4:M16)</f>
        <v>5126.9230769230771</v>
      </c>
      <c r="N23" s="24">
        <f>AVERAGE(N4:N16)</f>
        <v>23.846153846153847</v>
      </c>
      <c r="O23" s="24">
        <f>AVERAGE(O4:O16)</f>
        <v>57.067692307692305</v>
      </c>
      <c r="P23" s="24">
        <f>AVERAGE(P4:P16)</f>
        <v>2204.6153846153848</v>
      </c>
      <c r="Q23" s="42">
        <f>AVERAGE(Q4:Q16)</f>
        <v>4.7819826605884437</v>
      </c>
      <c r="R23" s="43">
        <f>AVERAGE(R5:R16)</f>
        <v>1.1189104761010893</v>
      </c>
      <c r="S23" s="42"/>
    </row>
    <row r="24" spans="1:20" x14ac:dyDescent="0.15">
      <c r="G24" s="13" t="s">
        <v>250</v>
      </c>
      <c r="H24" s="24">
        <f>STDEV(H4:H16)</f>
        <v>8872.3478521897687</v>
      </c>
      <c r="I24" s="24"/>
      <c r="J24" s="24"/>
      <c r="K24" s="24">
        <f t="shared" ref="K24" si="2">STDEV(K4:K16)</f>
        <v>1915.4814618704177</v>
      </c>
      <c r="L24" s="14" t="s">
        <v>250</v>
      </c>
      <c r="M24" s="24">
        <f>STDEV(M4:M16)</f>
        <v>3375.0811956044968</v>
      </c>
      <c r="N24" s="24">
        <f>STDEV(N4:N16)</f>
        <v>11.589119565682818</v>
      </c>
      <c r="O24" s="24">
        <f>STDEV(O4:O16)</f>
        <v>20.129993440074344</v>
      </c>
      <c r="P24" s="24">
        <f>STDEV(P4:P16)</f>
        <v>712.25715609620704</v>
      </c>
      <c r="Q24" s="42">
        <f>STDEV(Q4:Q16)</f>
        <v>2.6824104189624296</v>
      </c>
      <c r="R24" s="43">
        <f>STDEV(R5:R16)</f>
        <v>0.86871134905336811</v>
      </c>
      <c r="S24" s="42"/>
    </row>
    <row r="25" spans="1:20" x14ac:dyDescent="0.15">
      <c r="G25" s="25"/>
      <c r="H25" s="3"/>
      <c r="I25" s="3"/>
      <c r="J25" s="3"/>
      <c r="K25" s="3"/>
      <c r="L25" s="3"/>
      <c r="M25" s="3"/>
      <c r="N25" s="3"/>
      <c r="O25" s="3"/>
      <c r="P25" s="3"/>
      <c r="Q25" s="3"/>
      <c r="R25" s="45"/>
      <c r="S25" s="3"/>
    </row>
    <row r="26" spans="1:20" x14ac:dyDescent="0.15">
      <c r="G26" s="26"/>
      <c r="H26" s="27"/>
      <c r="I26" s="27"/>
      <c r="J26" s="27"/>
      <c r="K26" s="27"/>
      <c r="L26" s="19" t="s">
        <v>251</v>
      </c>
      <c r="M26" s="35">
        <f>(M20/6.5)/(H20/28)</f>
        <v>1.0790277071094871</v>
      </c>
      <c r="N26" s="27"/>
      <c r="O26" s="27"/>
      <c r="P26" s="27"/>
      <c r="Q26" s="27"/>
      <c r="R26" s="46"/>
      <c r="S26" s="3"/>
    </row>
    <row r="28" spans="1:20" s="2" customFormat="1" x14ac:dyDescent="0.15">
      <c r="A28" s="28"/>
      <c r="B28" s="28"/>
    </row>
    <row r="31" spans="1:20" ht="18" customHeight="1" x14ac:dyDescent="0.15">
      <c r="A31" s="8">
        <v>1</v>
      </c>
      <c r="B31" s="9">
        <v>15</v>
      </c>
      <c r="C31" s="10">
        <v>40544</v>
      </c>
      <c r="D31" s="11">
        <v>41244</v>
      </c>
      <c r="E31" s="11">
        <v>41275</v>
      </c>
      <c r="F31" s="12">
        <v>41426</v>
      </c>
      <c r="G31" s="8">
        <v>56.13</v>
      </c>
      <c r="H31" s="9">
        <v>16840</v>
      </c>
      <c r="I31" s="9">
        <v>76</v>
      </c>
      <c r="J31" s="9">
        <v>42.11</v>
      </c>
      <c r="K31" s="9">
        <v>3000</v>
      </c>
      <c r="L31" s="8">
        <v>-13.3</v>
      </c>
      <c r="M31" s="9">
        <v>-3990</v>
      </c>
      <c r="N31" s="9">
        <v>16</v>
      </c>
      <c r="O31" s="9">
        <v>0</v>
      </c>
      <c r="P31" s="9">
        <v>4000</v>
      </c>
      <c r="Q31" s="40">
        <f t="shared" ref="Q31" si="3">M31*2/P31</f>
        <v>-1.9950000000000001</v>
      </c>
      <c r="R31" s="41">
        <f t="shared" ref="R31:R36" si="4">((M31*2)/(H31/2))</f>
        <v>-0.94774346793349173</v>
      </c>
      <c r="S31" s="42" t="s">
        <v>252</v>
      </c>
      <c r="T31" s="5" t="s">
        <v>253</v>
      </c>
    </row>
    <row r="32" spans="1:20" ht="18" customHeight="1" x14ac:dyDescent="0.15">
      <c r="A32" s="13">
        <v>2</v>
      </c>
      <c r="B32" s="14">
        <v>16</v>
      </c>
      <c r="C32" s="15">
        <v>40725</v>
      </c>
      <c r="D32" s="16">
        <v>41426</v>
      </c>
      <c r="E32" s="16">
        <v>41456</v>
      </c>
      <c r="F32" s="17">
        <v>41609</v>
      </c>
      <c r="G32" s="13">
        <v>62.87</v>
      </c>
      <c r="H32" s="14">
        <v>18860</v>
      </c>
      <c r="I32" s="14">
        <v>80</v>
      </c>
      <c r="J32" s="14">
        <v>40</v>
      </c>
      <c r="K32" s="14">
        <v>4520</v>
      </c>
      <c r="L32" s="36">
        <v>-3.57</v>
      </c>
      <c r="M32" s="37">
        <v>-1070</v>
      </c>
      <c r="N32" s="37">
        <v>18</v>
      </c>
      <c r="O32" s="37">
        <v>11.11</v>
      </c>
      <c r="P32" s="37">
        <v>1750</v>
      </c>
      <c r="Q32" s="42">
        <f t="shared" ref="Q32" si="5">M32*2/P32</f>
        <v>-1.2228571428571429</v>
      </c>
      <c r="R32" s="43">
        <f t="shared" si="4"/>
        <v>-0.22693531283138918</v>
      </c>
      <c r="S32" s="42" t="s">
        <v>254</v>
      </c>
      <c r="T32" s="5" t="s">
        <v>255</v>
      </c>
    </row>
    <row r="33" spans="1:20" ht="18" customHeight="1" x14ac:dyDescent="0.15">
      <c r="A33" s="13">
        <v>3</v>
      </c>
      <c r="B33" s="14">
        <v>17</v>
      </c>
      <c r="C33" s="15">
        <v>40909</v>
      </c>
      <c r="D33" s="16">
        <v>41609</v>
      </c>
      <c r="E33" s="16">
        <v>41640</v>
      </c>
      <c r="F33" s="17">
        <v>41791</v>
      </c>
      <c r="G33" s="13">
        <v>54.4</v>
      </c>
      <c r="H33" s="14">
        <v>16320</v>
      </c>
      <c r="I33" s="14">
        <v>78</v>
      </c>
      <c r="J33" s="14">
        <v>41</v>
      </c>
      <c r="K33" s="14">
        <v>2310</v>
      </c>
      <c r="L33" s="36">
        <v>4.53</v>
      </c>
      <c r="M33" s="37">
        <v>1360</v>
      </c>
      <c r="N33" s="37">
        <v>22</v>
      </c>
      <c r="O33" s="37">
        <v>18</v>
      </c>
      <c r="P33" s="37">
        <v>1180</v>
      </c>
      <c r="Q33" s="42">
        <f t="shared" ref="Q33:Q39" si="6">M33*2/P33</f>
        <v>2.3050847457627119</v>
      </c>
      <c r="R33" s="43">
        <f t="shared" si="4"/>
        <v>0.33333333333333331</v>
      </c>
      <c r="S33" s="3"/>
      <c r="T33" s="125" t="s">
        <v>256</v>
      </c>
    </row>
    <row r="34" spans="1:20" ht="18" customHeight="1" x14ac:dyDescent="0.15">
      <c r="A34" s="13">
        <v>4</v>
      </c>
      <c r="B34" s="14">
        <v>18</v>
      </c>
      <c r="C34" s="15">
        <v>41091</v>
      </c>
      <c r="D34" s="16">
        <v>41791</v>
      </c>
      <c r="E34" s="16">
        <v>41821</v>
      </c>
      <c r="F34" s="17">
        <v>41974</v>
      </c>
      <c r="G34" s="13">
        <v>67.47</v>
      </c>
      <c r="H34" s="14">
        <v>20240</v>
      </c>
      <c r="I34" s="14">
        <v>66</v>
      </c>
      <c r="J34" s="14">
        <v>45</v>
      </c>
      <c r="K34" s="14">
        <v>2350</v>
      </c>
      <c r="L34" s="36">
        <v>9.5299999999999994</v>
      </c>
      <c r="M34" s="37">
        <v>2860</v>
      </c>
      <c r="N34" s="37">
        <v>16</v>
      </c>
      <c r="O34" s="37">
        <v>37</v>
      </c>
      <c r="P34" s="37">
        <v>2050</v>
      </c>
      <c r="Q34" s="42">
        <f t="shared" si="6"/>
        <v>2.7902439024390242</v>
      </c>
      <c r="R34" s="43">
        <f t="shared" si="4"/>
        <v>0.56521739130434778</v>
      </c>
      <c r="S34" s="3"/>
      <c r="T34" s="125" t="s">
        <v>257</v>
      </c>
    </row>
    <row r="35" spans="1:20" ht="18" customHeight="1" x14ac:dyDescent="0.15">
      <c r="A35" s="13">
        <v>5</v>
      </c>
      <c r="B35" s="14">
        <v>19</v>
      </c>
      <c r="C35" s="15">
        <v>41275</v>
      </c>
      <c r="D35" s="16">
        <v>41974</v>
      </c>
      <c r="E35" s="16">
        <v>42005</v>
      </c>
      <c r="F35" s="17">
        <v>42156</v>
      </c>
      <c r="G35" s="13">
        <v>61.23</v>
      </c>
      <c r="H35" s="14">
        <v>18370</v>
      </c>
      <c r="I35" s="14">
        <v>56</v>
      </c>
      <c r="J35" s="14">
        <v>50</v>
      </c>
      <c r="K35" s="14">
        <v>2540</v>
      </c>
      <c r="L35" s="36">
        <v>9.5</v>
      </c>
      <c r="M35" s="37">
        <v>2850</v>
      </c>
      <c r="N35" s="37">
        <v>14</v>
      </c>
      <c r="O35" s="37">
        <v>42</v>
      </c>
      <c r="P35" s="37">
        <v>1660</v>
      </c>
      <c r="Q35" s="42">
        <f t="shared" si="6"/>
        <v>3.4337349397590362</v>
      </c>
      <c r="R35" s="43">
        <f t="shared" si="4"/>
        <v>0.62057702776265655</v>
      </c>
      <c r="S35" s="3"/>
      <c r="T35" s="125" t="s">
        <v>258</v>
      </c>
    </row>
    <row r="36" spans="1:20" ht="18" customHeight="1" x14ac:dyDescent="0.15">
      <c r="A36" s="13">
        <v>6</v>
      </c>
      <c r="B36" s="14">
        <v>20</v>
      </c>
      <c r="C36" s="15">
        <v>41456</v>
      </c>
      <c r="D36" s="16">
        <v>42156</v>
      </c>
      <c r="E36" s="16">
        <v>42186</v>
      </c>
      <c r="F36" s="17">
        <v>42339</v>
      </c>
      <c r="G36" s="13">
        <v>58.6</v>
      </c>
      <c r="H36" s="14">
        <v>17580</v>
      </c>
      <c r="I36" s="14">
        <v>58</v>
      </c>
      <c r="J36" s="14">
        <v>44</v>
      </c>
      <c r="K36" s="14">
        <v>1670</v>
      </c>
      <c r="L36" s="36">
        <v>15.03</v>
      </c>
      <c r="M36" s="37">
        <v>4510</v>
      </c>
      <c r="N36" s="37">
        <v>18</v>
      </c>
      <c r="O36" s="37">
        <v>33</v>
      </c>
      <c r="P36" s="37">
        <v>1370</v>
      </c>
      <c r="Q36" s="42">
        <f t="shared" si="6"/>
        <v>6.5839416058394162</v>
      </c>
      <c r="R36" s="43">
        <f t="shared" si="4"/>
        <v>1.0261660978384528</v>
      </c>
      <c r="S36" s="3"/>
      <c r="T36" s="125" t="s">
        <v>259</v>
      </c>
    </row>
    <row r="37" spans="1:20" ht="18" customHeight="1" x14ac:dyDescent="0.15">
      <c r="A37" s="13">
        <v>7</v>
      </c>
      <c r="B37" s="14">
        <v>21</v>
      </c>
      <c r="C37" s="15">
        <v>41640</v>
      </c>
      <c r="D37" s="16">
        <v>42339</v>
      </c>
      <c r="E37" s="16">
        <v>42370</v>
      </c>
      <c r="F37" s="17">
        <v>42522</v>
      </c>
      <c r="G37" s="13">
        <v>62</v>
      </c>
      <c r="H37" s="14">
        <v>18580</v>
      </c>
      <c r="I37" s="14">
        <v>32</v>
      </c>
      <c r="J37" s="14">
        <v>75</v>
      </c>
      <c r="K37" s="14">
        <v>2180</v>
      </c>
      <c r="L37" s="36">
        <v>-14.67</v>
      </c>
      <c r="M37" s="37">
        <v>-4400</v>
      </c>
      <c r="N37" s="37">
        <v>26</v>
      </c>
      <c r="O37" s="37">
        <v>23</v>
      </c>
      <c r="P37" s="37">
        <v>6040</v>
      </c>
      <c r="Q37" s="42">
        <f t="shared" si="6"/>
        <v>-1.4569536423841059</v>
      </c>
      <c r="R37" s="43">
        <f t="shared" ref="R37" si="7">((M37*2)/(H37/2))</f>
        <v>-0.94725511302475784</v>
      </c>
      <c r="S37" s="127" t="s">
        <v>261</v>
      </c>
      <c r="T37" s="126" t="s">
        <v>260</v>
      </c>
    </row>
    <row r="38" spans="1:20" ht="18" customHeight="1" x14ac:dyDescent="0.15">
      <c r="A38" s="13">
        <v>8</v>
      </c>
      <c r="B38" s="14">
        <v>22</v>
      </c>
      <c r="C38" s="15">
        <v>41821</v>
      </c>
      <c r="D38" s="16">
        <v>42522</v>
      </c>
      <c r="E38" s="16">
        <v>42552</v>
      </c>
      <c r="F38" s="17">
        <v>42705</v>
      </c>
      <c r="G38" s="13">
        <v>48.23</v>
      </c>
      <c r="H38" s="14">
        <v>14470</v>
      </c>
      <c r="I38" s="14">
        <v>52</v>
      </c>
      <c r="J38" s="14">
        <v>38</v>
      </c>
      <c r="K38" s="14">
        <v>2500</v>
      </c>
      <c r="L38" s="36">
        <v>16.239999999999998</v>
      </c>
      <c r="M38" s="37">
        <v>4870</v>
      </c>
      <c r="N38" s="37">
        <v>22</v>
      </c>
      <c r="O38" s="37">
        <v>63</v>
      </c>
      <c r="P38" s="37">
        <v>3850</v>
      </c>
      <c r="Q38" s="42">
        <f t="shared" si="6"/>
        <v>2.52987012987013</v>
      </c>
      <c r="R38" s="43">
        <f t="shared" ref="R38" si="8">((M38*2)/(H38/2))</f>
        <v>1.3462335867311679</v>
      </c>
      <c r="S38" s="3"/>
      <c r="T38" s="125" t="s">
        <v>262</v>
      </c>
    </row>
    <row r="39" spans="1:20" ht="18" customHeight="1" x14ac:dyDescent="0.15">
      <c r="A39" s="13">
        <v>9</v>
      </c>
      <c r="B39" s="14">
        <v>23</v>
      </c>
      <c r="C39" s="15">
        <v>42005</v>
      </c>
      <c r="D39" s="16">
        <v>42705</v>
      </c>
      <c r="E39" s="16">
        <v>42736</v>
      </c>
      <c r="F39" s="17">
        <v>42887</v>
      </c>
      <c r="G39" s="13">
        <v>69.87</v>
      </c>
      <c r="H39" s="14">
        <v>20960</v>
      </c>
      <c r="I39" s="14">
        <v>72</v>
      </c>
      <c r="J39" s="14">
        <v>52</v>
      </c>
      <c r="K39" s="14">
        <v>3150</v>
      </c>
      <c r="L39" s="36">
        <v>43.1</v>
      </c>
      <c r="M39" s="37">
        <v>12930</v>
      </c>
      <c r="N39" s="37">
        <v>42</v>
      </c>
      <c r="O39" s="37">
        <v>80</v>
      </c>
      <c r="P39" s="37">
        <v>3520</v>
      </c>
      <c r="Q39" s="42">
        <f t="shared" si="6"/>
        <v>7.3465909090909092</v>
      </c>
      <c r="R39" s="43">
        <f t="shared" ref="R39" si="9">((M39*2)/(H39/2))</f>
        <v>2.467557251908397</v>
      </c>
      <c r="S39" s="3"/>
      <c r="T39" s="125" t="s">
        <v>263</v>
      </c>
    </row>
    <row r="40" spans="1:20" ht="18" customHeight="1" x14ac:dyDescent="0.15">
      <c r="A40" s="13">
        <v>10</v>
      </c>
      <c r="B40" s="14">
        <v>24</v>
      </c>
      <c r="C40" s="15">
        <v>42186</v>
      </c>
      <c r="D40" s="16">
        <v>42887</v>
      </c>
      <c r="E40" s="16">
        <v>42917</v>
      </c>
      <c r="F40" s="17">
        <v>43070</v>
      </c>
      <c r="G40" s="13">
        <v>96.33</v>
      </c>
      <c r="H40" s="14">
        <v>28900</v>
      </c>
      <c r="I40" s="14">
        <v>98</v>
      </c>
      <c r="J40" s="14">
        <v>65</v>
      </c>
      <c r="K40" s="14">
        <v>3520</v>
      </c>
      <c r="L40" s="36">
        <v>30</v>
      </c>
      <c r="M40" s="37">
        <v>9090</v>
      </c>
      <c r="N40" s="37">
        <v>40</v>
      </c>
      <c r="O40" s="37">
        <v>75</v>
      </c>
      <c r="P40" s="37">
        <v>1960</v>
      </c>
      <c r="Q40" s="42">
        <f t="shared" ref="Q40" si="10">M40*2/P40</f>
        <v>9.2755102040816322</v>
      </c>
      <c r="R40" s="43">
        <f t="shared" ref="R40" si="11">((M40*2)/(H40/2))</f>
        <v>1.2581314878892733</v>
      </c>
      <c r="S40" s="3"/>
      <c r="T40" s="125" t="s">
        <v>264</v>
      </c>
    </row>
    <row r="41" spans="1:20" ht="18" customHeight="1" x14ac:dyDescent="0.15">
      <c r="A41" s="13">
        <v>11</v>
      </c>
      <c r="B41" s="14">
        <v>25</v>
      </c>
      <c r="C41" s="15">
        <v>42370</v>
      </c>
      <c r="D41" s="16">
        <v>43070</v>
      </c>
      <c r="E41" s="16">
        <v>43101</v>
      </c>
      <c r="F41" s="17">
        <v>43252</v>
      </c>
      <c r="G41" s="13">
        <v>125.47</v>
      </c>
      <c r="H41" s="14">
        <v>37640</v>
      </c>
      <c r="I41" s="14">
        <v>148</v>
      </c>
      <c r="J41" s="14">
        <v>74</v>
      </c>
      <c r="K41" s="14">
        <v>3520</v>
      </c>
      <c r="L41" s="36">
        <v>18.57</v>
      </c>
      <c r="M41" s="37">
        <v>5570</v>
      </c>
      <c r="N41" s="37">
        <v>28</v>
      </c>
      <c r="O41" s="37">
        <v>78</v>
      </c>
      <c r="P41" s="37">
        <v>3140</v>
      </c>
      <c r="Q41" s="42">
        <f t="shared" ref="Q41" si="12">M41*2/P41</f>
        <v>3.5477707006369426</v>
      </c>
      <c r="R41" s="43">
        <f t="shared" ref="R41" si="13">((M41*2)/(H41/2))</f>
        <v>0.59192348565356001</v>
      </c>
      <c r="S41" s="3"/>
      <c r="T41" s="125" t="s">
        <v>265</v>
      </c>
    </row>
    <row r="42" spans="1:20" ht="18" customHeight="1" x14ac:dyDescent="0.15">
      <c r="A42" s="13">
        <v>12</v>
      </c>
      <c r="B42" s="14">
        <v>26</v>
      </c>
      <c r="C42" s="15">
        <v>42552</v>
      </c>
      <c r="D42" s="16">
        <v>43252</v>
      </c>
      <c r="E42" s="16">
        <v>43282</v>
      </c>
      <c r="F42" s="17">
        <v>43435</v>
      </c>
      <c r="G42" s="13">
        <v>118.3</v>
      </c>
      <c r="H42" s="14">
        <v>35490</v>
      </c>
      <c r="I42" s="14">
        <v>140</v>
      </c>
      <c r="J42" s="14">
        <v>74</v>
      </c>
      <c r="K42" s="14">
        <v>3520</v>
      </c>
      <c r="L42" s="36">
        <v>13.1</v>
      </c>
      <c r="M42" s="37">
        <v>3930</v>
      </c>
      <c r="N42" s="37">
        <v>40</v>
      </c>
      <c r="O42" s="37">
        <v>65</v>
      </c>
      <c r="P42" s="37">
        <v>2360</v>
      </c>
      <c r="Q42" s="42">
        <f t="shared" ref="Q42" si="14">M42*2/P42</f>
        <v>3.3305084745762712</v>
      </c>
      <c r="R42" s="43">
        <f t="shared" ref="R42" si="15">((M42*2)/(H42/2))</f>
        <v>0.44294167371090448</v>
      </c>
      <c r="S42" s="3"/>
      <c r="T42" s="125" t="s">
        <v>266</v>
      </c>
    </row>
    <row r="43" spans="1:20" ht="18" customHeight="1" x14ac:dyDescent="0.15">
      <c r="A43" s="13">
        <v>13</v>
      </c>
      <c r="B43" s="14">
        <v>27</v>
      </c>
      <c r="C43" s="15">
        <v>42736</v>
      </c>
      <c r="D43" s="16">
        <v>43435</v>
      </c>
      <c r="E43" s="16">
        <v>43466</v>
      </c>
      <c r="F43" s="17">
        <v>43617</v>
      </c>
      <c r="G43" s="13">
        <v>97.63</v>
      </c>
      <c r="H43" s="14">
        <v>29290</v>
      </c>
      <c r="I43" s="14">
        <v>154</v>
      </c>
      <c r="J43" s="14">
        <v>72</v>
      </c>
      <c r="K43" s="14">
        <v>3520</v>
      </c>
      <c r="L43" s="36">
        <v>21.77</v>
      </c>
      <c r="M43" s="37">
        <v>6530</v>
      </c>
      <c r="N43" s="37">
        <v>26</v>
      </c>
      <c r="O43" s="37">
        <v>70</v>
      </c>
      <c r="P43" s="37">
        <v>1810</v>
      </c>
      <c r="Q43" s="42">
        <f t="shared" ref="Q43" si="16">M43*2/P43</f>
        <v>7.2154696132596685</v>
      </c>
      <c r="R43" s="43">
        <f t="shared" ref="R43" si="17">((M43*2)/(H43/2))</f>
        <v>0.89177193581427106</v>
      </c>
      <c r="S43" s="3"/>
      <c r="T43" s="125" t="s">
        <v>267</v>
      </c>
    </row>
    <row r="44" spans="1:20" ht="18" customHeight="1" x14ac:dyDescent="0.15">
      <c r="A44" s="18">
        <v>14</v>
      </c>
      <c r="B44" s="19">
        <v>28</v>
      </c>
      <c r="C44" s="20">
        <v>42917</v>
      </c>
      <c r="D44" s="21">
        <v>43617</v>
      </c>
      <c r="E44" s="21">
        <v>43647</v>
      </c>
      <c r="F44" s="22">
        <v>43800</v>
      </c>
      <c r="G44" s="13">
        <v>96.53</v>
      </c>
      <c r="H44" s="14">
        <v>28960</v>
      </c>
      <c r="I44" s="14">
        <v>144</v>
      </c>
      <c r="J44" s="14">
        <v>78</v>
      </c>
      <c r="K44" s="14">
        <v>3200</v>
      </c>
      <c r="L44" s="36">
        <v>4.2300000000000004</v>
      </c>
      <c r="M44" s="37">
        <v>1270</v>
      </c>
      <c r="N44" s="37">
        <v>1</v>
      </c>
      <c r="O44" s="37">
        <v>100</v>
      </c>
      <c r="P44" s="37">
        <v>810</v>
      </c>
      <c r="Q44" s="42">
        <f t="shared" ref="Q44" si="18">M44*2/P44</f>
        <v>3.1358024691358026</v>
      </c>
      <c r="R44" s="43">
        <f t="shared" ref="R44" si="19">((M44*2)/(H44/2))</f>
        <v>0.17541436464088397</v>
      </c>
      <c r="S44" s="3"/>
      <c r="T44" s="125" t="s">
        <v>268</v>
      </c>
    </row>
    <row r="45" spans="1:20" x14ac:dyDescent="0.15">
      <c r="A45" s="13"/>
      <c r="B45" s="14"/>
      <c r="C45" s="16"/>
      <c r="D45" s="16"/>
      <c r="E45" s="16"/>
      <c r="F45" s="16"/>
      <c r="G45" s="25"/>
      <c r="H45" s="3"/>
      <c r="I45" s="3"/>
      <c r="J45" s="3"/>
      <c r="K45" s="3"/>
      <c r="L45" s="25"/>
      <c r="M45" s="3"/>
      <c r="N45" s="3"/>
      <c r="O45" s="3"/>
      <c r="P45" s="3"/>
      <c r="Q45" s="3"/>
      <c r="R45" s="45"/>
      <c r="S45" s="3"/>
    </row>
    <row r="46" spans="1:20" ht="17.25" thickBot="1" x14ac:dyDescent="0.2">
      <c r="A46" s="13"/>
      <c r="B46" s="14"/>
      <c r="C46" s="16"/>
      <c r="D46" s="16"/>
      <c r="E46" s="16"/>
      <c r="F46" s="16"/>
      <c r="G46" s="25"/>
      <c r="H46" s="3"/>
      <c r="I46" s="3"/>
      <c r="J46" s="3"/>
      <c r="K46" s="3"/>
      <c r="L46" s="25"/>
      <c r="M46" s="3"/>
      <c r="N46" s="3"/>
      <c r="O46" s="3"/>
      <c r="P46" s="3"/>
      <c r="Q46" s="3"/>
      <c r="R46" s="45"/>
      <c r="S46" s="3"/>
    </row>
    <row r="47" spans="1:20" x14ac:dyDescent="0.15">
      <c r="A47" s="13"/>
      <c r="B47" s="14"/>
      <c r="C47" s="16"/>
      <c r="D47" s="16"/>
      <c r="E47" s="16"/>
      <c r="F47" s="16"/>
      <c r="G47" s="8" t="s">
        <v>246</v>
      </c>
      <c r="H47" s="24">
        <f>SUM(H31:H44)</f>
        <v>322500</v>
      </c>
      <c r="I47" s="3"/>
      <c r="J47" s="3"/>
      <c r="K47" s="3"/>
      <c r="L47" s="8" t="s">
        <v>246</v>
      </c>
      <c r="M47" s="24">
        <f>SUM(M31:M43)</f>
        <v>45040</v>
      </c>
      <c r="N47" s="24">
        <f>SUM(N31:N44)</f>
        <v>329</v>
      </c>
      <c r="O47" s="24">
        <f t="shared" ref="O47:R47" si="20">SUM(O31:O43)</f>
        <v>595.11</v>
      </c>
      <c r="P47" s="24">
        <f t="shared" si="20"/>
        <v>34690</v>
      </c>
      <c r="Q47" s="42">
        <f t="shared" si="20"/>
        <v>43.683914440074496</v>
      </c>
      <c r="R47" s="43">
        <f t="shared" si="20"/>
        <v>7.4219193781567254</v>
      </c>
      <c r="S47" s="3"/>
    </row>
    <row r="48" spans="1:20" x14ac:dyDescent="0.15">
      <c r="A48" s="13"/>
      <c r="B48" s="14"/>
      <c r="C48" s="16"/>
      <c r="D48" s="16"/>
      <c r="E48" s="16"/>
      <c r="F48" s="16"/>
      <c r="G48" s="13" t="s">
        <v>247</v>
      </c>
      <c r="H48" s="24">
        <f>MAX(H31:H44)</f>
        <v>37640</v>
      </c>
      <c r="I48" s="3"/>
      <c r="J48" s="3"/>
      <c r="K48" s="3"/>
      <c r="L48" s="13" t="s">
        <v>247</v>
      </c>
      <c r="M48" s="24">
        <f>MAX(M31:M43)</f>
        <v>12930</v>
      </c>
      <c r="N48" s="24">
        <f>MAX(N31:N44)</f>
        <v>42</v>
      </c>
      <c r="O48" s="24">
        <f t="shared" ref="O48:R48" si="21">MAX(O31:O43)</f>
        <v>80</v>
      </c>
      <c r="P48" s="24">
        <f t="shared" si="21"/>
        <v>6040</v>
      </c>
      <c r="Q48" s="42">
        <f t="shared" si="21"/>
        <v>9.2755102040816322</v>
      </c>
      <c r="R48" s="43">
        <f t="shared" si="21"/>
        <v>2.467557251908397</v>
      </c>
      <c r="S48" s="3"/>
    </row>
    <row r="49" spans="1:19" x14ac:dyDescent="0.15">
      <c r="A49" s="13"/>
      <c r="B49" s="14"/>
      <c r="C49" s="16"/>
      <c r="D49" s="16"/>
      <c r="E49" s="16"/>
      <c r="F49" s="16"/>
      <c r="G49" s="13" t="s">
        <v>248</v>
      </c>
      <c r="H49" s="24">
        <f>MIN(H31:H44)</f>
        <v>14470</v>
      </c>
      <c r="I49" s="3"/>
      <c r="J49" s="3"/>
      <c r="K49" s="3"/>
      <c r="L49" s="13" t="s">
        <v>248</v>
      </c>
      <c r="M49" s="24">
        <f>MIN(M31:M43)</f>
        <v>-4400</v>
      </c>
      <c r="N49" s="24">
        <f t="shared" ref="N49:R49" si="22">MIN(N31:N43)</f>
        <v>14</v>
      </c>
      <c r="O49" s="24">
        <f t="shared" si="22"/>
        <v>0</v>
      </c>
      <c r="P49" s="24">
        <f t="shared" si="22"/>
        <v>1180</v>
      </c>
      <c r="Q49" s="42">
        <f t="shared" si="22"/>
        <v>-1.9950000000000001</v>
      </c>
      <c r="R49" s="43">
        <f t="shared" si="22"/>
        <v>-0.94774346793349173</v>
      </c>
      <c r="S49" s="3"/>
    </row>
    <row r="50" spans="1:19" x14ac:dyDescent="0.15">
      <c r="A50" s="13"/>
      <c r="B50" s="14"/>
      <c r="C50" s="16"/>
      <c r="D50" s="16"/>
      <c r="E50" s="16"/>
      <c r="F50" s="16"/>
      <c r="G50" s="13" t="s">
        <v>249</v>
      </c>
      <c r="H50" s="24">
        <f>AVERAGE(H31:H44)</f>
        <v>23035.714285714286</v>
      </c>
      <c r="I50" s="3"/>
      <c r="J50" s="3"/>
      <c r="K50" s="3"/>
      <c r="L50" s="13" t="s">
        <v>249</v>
      </c>
      <c r="M50" s="24">
        <f>AVERAGE(M31:M43)</f>
        <v>3464.6153846153848</v>
      </c>
      <c r="N50" s="24">
        <f t="shared" ref="N50:R50" si="23">AVERAGE(N31:N43)</f>
        <v>25.23076923076923</v>
      </c>
      <c r="O50" s="24">
        <f t="shared" si="23"/>
        <v>45.777692307692305</v>
      </c>
      <c r="P50" s="24">
        <f>AVERAGE(P31:P43)</f>
        <v>2668.4615384615386</v>
      </c>
      <c r="Q50" s="42">
        <f t="shared" si="23"/>
        <v>3.3603011107749614</v>
      </c>
      <c r="R50" s="43">
        <f t="shared" si="23"/>
        <v>0.57091687524282508</v>
      </c>
      <c r="S50" s="3"/>
    </row>
    <row r="51" spans="1:19" x14ac:dyDescent="0.15">
      <c r="A51" s="13"/>
      <c r="B51" s="14"/>
      <c r="C51" s="16"/>
      <c r="D51" s="16"/>
      <c r="E51" s="16"/>
      <c r="F51" s="16"/>
      <c r="G51" s="13" t="s">
        <v>250</v>
      </c>
      <c r="H51" s="24">
        <f>STDEV(H31:H44)</f>
        <v>7518.2083732001674</v>
      </c>
      <c r="I51" s="3"/>
      <c r="J51" s="3"/>
      <c r="K51" s="3"/>
      <c r="L51" s="13" t="s">
        <v>250</v>
      </c>
      <c r="M51" s="24">
        <f>STDEV(M31:M43)</f>
        <v>4843.4760509793232</v>
      </c>
      <c r="N51" s="24">
        <f t="shared" ref="N51:R51" si="24">STDEV(N31:N43)</f>
        <v>9.7822445119874004</v>
      </c>
      <c r="O51" s="24">
        <f t="shared" si="24"/>
        <v>27.6264813038282</v>
      </c>
      <c r="P51" s="24">
        <f t="shared" si="24"/>
        <v>1383.3042937946695</v>
      </c>
      <c r="Q51" s="42">
        <f t="shared" si="24"/>
        <v>3.5495822231490437</v>
      </c>
      <c r="R51" s="43">
        <f t="shared" si="24"/>
        <v>0.92665759102115786</v>
      </c>
      <c r="S51" s="3"/>
    </row>
    <row r="52" spans="1:19" x14ac:dyDescent="0.15">
      <c r="A52" s="13"/>
      <c r="B52" s="14"/>
      <c r="C52" s="16"/>
      <c r="D52" s="16"/>
      <c r="E52" s="16"/>
      <c r="F52" s="16"/>
      <c r="G52" s="25"/>
      <c r="H52" s="3"/>
      <c r="I52" s="3"/>
      <c r="J52" s="3"/>
      <c r="K52" s="3"/>
      <c r="L52" s="25"/>
      <c r="M52" s="3"/>
      <c r="N52" s="3"/>
      <c r="O52" s="3"/>
      <c r="P52" s="3"/>
      <c r="Q52" s="3"/>
      <c r="R52" s="45"/>
      <c r="S52" s="3"/>
    </row>
    <row r="53" spans="1:19" x14ac:dyDescent="0.15">
      <c r="A53" s="13"/>
      <c r="B53" s="14"/>
      <c r="C53" s="16"/>
      <c r="D53" s="16"/>
      <c r="E53" s="16"/>
      <c r="F53" s="16"/>
      <c r="G53" s="25"/>
      <c r="H53" s="3"/>
      <c r="I53" s="3"/>
      <c r="J53" s="3"/>
      <c r="K53" s="3"/>
      <c r="L53" s="25"/>
      <c r="M53" s="3"/>
      <c r="N53" s="3"/>
      <c r="O53" s="3"/>
      <c r="P53" s="3"/>
      <c r="Q53" s="3"/>
      <c r="R53" s="45"/>
      <c r="S53" s="3"/>
    </row>
    <row r="54" spans="1:19" ht="17.25" thickBot="1" x14ac:dyDescent="0.2">
      <c r="A54" s="18"/>
      <c r="B54" s="19"/>
      <c r="C54" s="21"/>
      <c r="D54" s="21"/>
      <c r="E54" s="21"/>
      <c r="F54" s="21"/>
      <c r="G54" s="26"/>
      <c r="H54" s="27"/>
      <c r="I54" s="27"/>
      <c r="J54" s="27"/>
      <c r="K54" s="27"/>
      <c r="L54" s="19" t="s">
        <v>251</v>
      </c>
      <c r="M54" s="35">
        <f>(M47/6.5)/(H20/28)</f>
        <v>0.72917341227623855</v>
      </c>
      <c r="N54" s="27"/>
      <c r="O54" s="27"/>
      <c r="P54" s="27"/>
      <c r="Q54" s="27"/>
      <c r="R54" s="46"/>
      <c r="S54" s="3"/>
    </row>
  </sheetData>
  <mergeCells count="3">
    <mergeCell ref="G2:K2"/>
    <mergeCell ref="L2:R2"/>
    <mergeCell ref="T4:T19"/>
  </mergeCells>
  <phoneticPr fontId="9" type="noConversion"/>
  <pageMargins left="0.7" right="0.7" top="0.75" bottom="0.75" header="0.3" footer="0.3"/>
  <pageSetup paperSize="9" orientation="portrait" horizontalDpi="2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C13" workbookViewId="0">
      <selection activeCell="F22" sqref="F22"/>
    </sheetView>
  </sheetViews>
  <sheetFormatPr defaultRowHeight="13.5" x14ac:dyDescent="0.15"/>
  <cols>
    <col min="1" max="1" width="9" style="126"/>
    <col min="2" max="2" width="28.5" style="126" customWidth="1"/>
    <col min="3" max="3" width="12" style="126" customWidth="1"/>
    <col min="4" max="4" width="10.875" style="126" bestFit="1" customWidth="1"/>
    <col min="5" max="5" width="7" style="169" bestFit="1" customWidth="1"/>
    <col min="6" max="6" width="111.75" style="126" customWidth="1"/>
    <col min="7" max="7" width="8.5" style="126" customWidth="1"/>
    <col min="8" max="16384" width="9" style="126"/>
  </cols>
  <sheetData>
    <row r="1" spans="1:6" ht="33" x14ac:dyDescent="0.15">
      <c r="A1" s="126">
        <v>1</v>
      </c>
      <c r="B1" s="125" t="s">
        <v>269</v>
      </c>
      <c r="C1" s="129" t="s">
        <v>279</v>
      </c>
      <c r="D1" s="130" t="s">
        <v>235</v>
      </c>
      <c r="E1" s="166" t="s">
        <v>241</v>
      </c>
      <c r="F1" s="130" t="s">
        <v>277</v>
      </c>
    </row>
    <row r="2" spans="1:6" ht="18" customHeight="1" x14ac:dyDescent="0.15">
      <c r="A2" s="126">
        <v>2</v>
      </c>
      <c r="B2" s="126" t="s">
        <v>270</v>
      </c>
      <c r="C2" s="131">
        <v>40544</v>
      </c>
      <c r="D2" s="128">
        <v>41244</v>
      </c>
      <c r="E2" s="167">
        <v>8030</v>
      </c>
      <c r="F2" s="5" t="s">
        <v>278</v>
      </c>
    </row>
    <row r="3" spans="1:6" ht="18" customHeight="1" x14ac:dyDescent="0.15">
      <c r="A3" s="126">
        <v>3</v>
      </c>
      <c r="B3" s="126" t="s">
        <v>271</v>
      </c>
      <c r="C3" s="131">
        <v>40725</v>
      </c>
      <c r="D3" s="128">
        <v>41426</v>
      </c>
      <c r="E3" s="167">
        <v>8030</v>
      </c>
      <c r="F3" s="5" t="s">
        <v>280</v>
      </c>
    </row>
    <row r="4" spans="1:6" ht="18" customHeight="1" x14ac:dyDescent="0.15">
      <c r="A4" s="126">
        <v>4</v>
      </c>
      <c r="B4" s="126" t="s">
        <v>272</v>
      </c>
      <c r="C4" s="131">
        <v>40909</v>
      </c>
      <c r="D4" s="128">
        <v>41609</v>
      </c>
      <c r="E4" s="167">
        <v>3410</v>
      </c>
      <c r="F4" s="5" t="s">
        <v>281</v>
      </c>
    </row>
    <row r="5" spans="1:6" ht="18" customHeight="1" x14ac:dyDescent="0.15">
      <c r="B5" s="126" t="s">
        <v>273</v>
      </c>
      <c r="C5" s="131">
        <v>41091</v>
      </c>
      <c r="D5" s="128">
        <v>41791</v>
      </c>
      <c r="E5" s="167">
        <v>3860</v>
      </c>
    </row>
    <row r="6" spans="1:6" ht="18" customHeight="1" x14ac:dyDescent="0.15">
      <c r="B6" s="125" t="s">
        <v>274</v>
      </c>
      <c r="C6" s="131">
        <v>41275</v>
      </c>
      <c r="D6" s="128">
        <v>41974</v>
      </c>
      <c r="E6" s="167">
        <v>2200</v>
      </c>
    </row>
    <row r="7" spans="1:6" ht="18" customHeight="1" x14ac:dyDescent="0.15">
      <c r="B7" s="125" t="s">
        <v>275</v>
      </c>
      <c r="C7" s="131">
        <v>41456</v>
      </c>
      <c r="D7" s="128">
        <v>42156</v>
      </c>
      <c r="E7" s="167">
        <v>1970</v>
      </c>
    </row>
    <row r="8" spans="1:6" ht="18" customHeight="1" x14ac:dyDescent="0.15">
      <c r="B8" s="125" t="s">
        <v>276</v>
      </c>
      <c r="C8" s="131">
        <v>41640</v>
      </c>
      <c r="D8" s="128">
        <v>42339</v>
      </c>
      <c r="E8" s="167">
        <v>2270</v>
      </c>
    </row>
    <row r="9" spans="1:6" ht="18" customHeight="1" x14ac:dyDescent="0.15">
      <c r="C9" s="131">
        <v>41821</v>
      </c>
      <c r="D9" s="128">
        <v>42522</v>
      </c>
      <c r="E9" s="167">
        <v>3560</v>
      </c>
    </row>
    <row r="10" spans="1:6" ht="18" customHeight="1" x14ac:dyDescent="0.15">
      <c r="C10" s="131">
        <v>42005</v>
      </c>
      <c r="D10" s="128">
        <v>42705</v>
      </c>
      <c r="E10" s="167">
        <v>4320</v>
      </c>
    </row>
    <row r="11" spans="1:6" ht="18" customHeight="1" x14ac:dyDescent="0.15">
      <c r="C11" s="131">
        <v>42186</v>
      </c>
      <c r="D11" s="128">
        <v>42887</v>
      </c>
      <c r="E11" s="167">
        <v>4320</v>
      </c>
    </row>
    <row r="12" spans="1:6" ht="18" customHeight="1" x14ac:dyDescent="0.15">
      <c r="C12" s="131">
        <v>42370</v>
      </c>
      <c r="D12" s="128">
        <v>43070</v>
      </c>
      <c r="E12" s="167">
        <v>4320</v>
      </c>
    </row>
    <row r="13" spans="1:6" ht="18" customHeight="1" x14ac:dyDescent="0.15">
      <c r="C13" s="131">
        <v>42552</v>
      </c>
      <c r="D13" s="128">
        <v>43252</v>
      </c>
      <c r="E13" s="167">
        <v>3520</v>
      </c>
    </row>
    <row r="14" spans="1:6" ht="18" customHeight="1" x14ac:dyDescent="0.15">
      <c r="C14" s="131">
        <v>42736</v>
      </c>
      <c r="D14" s="128">
        <v>43435</v>
      </c>
      <c r="E14" s="167">
        <v>3520</v>
      </c>
    </row>
    <row r="15" spans="1:6" ht="18" customHeight="1" thickBot="1" x14ac:dyDescent="0.2">
      <c r="C15" s="132">
        <v>42917</v>
      </c>
      <c r="D15" s="133">
        <v>43617</v>
      </c>
      <c r="E15" s="168">
        <v>3140</v>
      </c>
    </row>
    <row r="16" spans="1:6" ht="16.5" x14ac:dyDescent="0.15">
      <c r="D16" s="134" t="s">
        <v>246</v>
      </c>
      <c r="E16" s="170">
        <f>SUM(E2:E15)</f>
        <v>56470</v>
      </c>
      <c r="F16" s="137"/>
    </row>
    <row r="17" spans="3:13" ht="16.5" x14ac:dyDescent="0.15">
      <c r="D17" s="135" t="s">
        <v>247</v>
      </c>
      <c r="E17" s="171">
        <f>MAX(E2:E15)</f>
        <v>8030</v>
      </c>
      <c r="F17" s="139"/>
    </row>
    <row r="18" spans="3:13" ht="16.5" x14ac:dyDescent="0.15">
      <c r="D18" s="135" t="s">
        <v>248</v>
      </c>
      <c r="E18" s="171">
        <f>MIN(E2:E15)</f>
        <v>1970</v>
      </c>
      <c r="F18" s="139"/>
    </row>
    <row r="19" spans="3:13" ht="16.5" x14ac:dyDescent="0.15">
      <c r="D19" s="135" t="s">
        <v>249</v>
      </c>
      <c r="E19" s="171">
        <f>AVERAGE(E2:E15)</f>
        <v>4033.5714285714284</v>
      </c>
      <c r="F19" s="139"/>
    </row>
    <row r="20" spans="3:13" ht="17.25" thickBot="1" x14ac:dyDescent="0.2">
      <c r="D20" s="136" t="s">
        <v>250</v>
      </c>
      <c r="E20" s="172">
        <f>STDEV(E2:E15)</f>
        <v>1858.2191935906194</v>
      </c>
      <c r="F20" s="139"/>
    </row>
    <row r="22" spans="3:13" ht="14.25" thickBot="1" x14ac:dyDescent="0.2"/>
    <row r="23" spans="3:13" ht="50.25" thickBot="1" x14ac:dyDescent="0.2">
      <c r="C23" s="173" t="s">
        <v>282</v>
      </c>
      <c r="D23" s="174" t="s">
        <v>282</v>
      </c>
      <c r="E23" s="174" t="s">
        <v>282</v>
      </c>
      <c r="F23" s="175" t="s">
        <v>282</v>
      </c>
    </row>
    <row r="29" spans="3:13" x14ac:dyDescent="0.15">
      <c r="H29" s="138"/>
      <c r="I29" s="138"/>
      <c r="J29" s="138"/>
      <c r="K29" s="138"/>
      <c r="L29" s="138"/>
      <c r="M29" s="138"/>
    </row>
    <row r="30" spans="3:13" x14ac:dyDescent="0.15">
      <c r="H30" s="138"/>
      <c r="I30" s="138"/>
      <c r="J30" s="138"/>
      <c r="K30" s="138"/>
      <c r="L30" s="138"/>
      <c r="M30" s="138"/>
    </row>
    <row r="31" spans="3:13" x14ac:dyDescent="0.15">
      <c r="H31" s="138"/>
      <c r="I31" s="138"/>
      <c r="J31" s="138"/>
      <c r="K31" s="138"/>
      <c r="L31" s="138"/>
      <c r="M31" s="138"/>
    </row>
    <row r="32" spans="3:13" x14ac:dyDescent="0.15">
      <c r="H32" s="138"/>
      <c r="I32" s="138"/>
      <c r="J32" s="138"/>
      <c r="K32" s="138"/>
      <c r="L32" s="138"/>
      <c r="M32" s="138"/>
    </row>
    <row r="33" spans="8:13" x14ac:dyDescent="0.15">
      <c r="H33" s="138"/>
      <c r="I33" s="138"/>
      <c r="J33" s="138"/>
      <c r="K33" s="138"/>
      <c r="L33" s="138"/>
      <c r="M33" s="138"/>
    </row>
  </sheetData>
  <phoneticPr fontId="1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1、策略编制</vt:lpstr>
      <vt:lpstr>2、规范化公式</vt:lpstr>
      <vt:lpstr>3、初步测试</vt:lpstr>
      <vt:lpstr>4、最佳化</vt:lpstr>
      <vt:lpstr>5、推进分析</vt:lpstr>
      <vt:lpstr>6、绩效评估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2019-08-05T08:36:22Z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