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900\Datasets\"/>
    </mc:Choice>
  </mc:AlternateContent>
  <xr:revisionPtr revIDLastSave="0" documentId="13_ncr:1_{18688262-4AFE-45C6-99F2-BB02F4DD9763}" xr6:coauthVersionLast="47" xr6:coauthVersionMax="47" xr10:uidLastSave="{00000000-0000-0000-0000-000000000000}"/>
  <bookViews>
    <workbookView xWindow="-108" yWindow="-108" windowWidth="23256" windowHeight="12576" xr2:uid="{9D5929F9-A194-42B7-9A63-6F5B1E341A63}"/>
  </bookViews>
  <sheets>
    <sheet name="From Data Set" sheetId="1" r:id="rId1"/>
    <sheet name="From Confusion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N12" i="1"/>
  <c r="K12" i="1"/>
  <c r="N11" i="1"/>
  <c r="N13" i="1" s="1"/>
  <c r="K11" i="1"/>
  <c r="K17" i="1" s="1"/>
  <c r="L9" i="1"/>
  <c r="F5" i="1"/>
  <c r="G4" i="1"/>
  <c r="G5" i="1"/>
  <c r="F4" i="1"/>
  <c r="H4" i="2"/>
  <c r="O6" i="1"/>
  <c r="O4" i="1"/>
  <c r="H6" i="2"/>
  <c r="H5" i="2"/>
  <c r="H3" i="2"/>
  <c r="K7" i="1"/>
  <c r="N6" i="1"/>
  <c r="N5" i="1"/>
  <c r="N4" i="1"/>
  <c r="N3" i="1"/>
  <c r="K6" i="1"/>
  <c r="K5" i="1"/>
  <c r="K4" i="1"/>
  <c r="K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K13" i="1" l="1"/>
  <c r="K19" i="1" s="1"/>
  <c r="K12" i="2"/>
  <c r="K11" i="2"/>
  <c r="I9" i="2"/>
  <c r="K4" i="2"/>
  <c r="K13" i="2" l="1"/>
  <c r="K6" i="2"/>
  <c r="H11" i="2"/>
  <c r="K3" i="2"/>
  <c r="L4" i="2" s="1"/>
  <c r="K5" i="2"/>
  <c r="H12" i="2"/>
  <c r="H7" i="2"/>
  <c r="H18" i="2" l="1"/>
  <c r="H17" i="2"/>
  <c r="L6" i="2"/>
  <c r="H13" i="2"/>
  <c r="H1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tc={0F2F56C0-D506-402A-8224-1C47FDC45715}</author>
    <author>tc={FB61CD82-C6DD-4C15-9DF2-AFFB9484F69B}</author>
    <author>tc={9F43BBA1-73B1-4EB1-8C23-192BB8D5CD93}</author>
    <author>tc={88EA920C-C2C3-4E51-A6D0-133BD1E3B940}</author>
  </authors>
  <commentList>
    <comment ref="C4" authorId="0" shapeId="0" xr:uid="{0F2F56C0-D506-402A-8224-1C47FDC45715}">
      <text>
        <t>[Threaded comment]
Your version of Excel allows you to read this threaded comment; however, any edits to it will get removed if the file is opened in a newer version of Excel. Learn more: https://go.microsoft.com/fwlink/?linkid=870924
Comment:
    True Positives (TP)</t>
      </text>
    </comment>
    <comment ref="D4" authorId="1" shapeId="0" xr:uid="{FB61CD82-C6DD-4C15-9DF2-AFFB9484F69B}">
      <text>
        <t>[Threaded comment]
Your version of Excel allows you to read this threaded comment; however, any edits to it will get removed if the file is opened in a newer version of Excel. Learn more: https://go.microsoft.com/fwlink/?linkid=870924
Comment:
    False Positives (FP)</t>
      </text>
    </comment>
    <comment ref="C5" authorId="2" shapeId="0" xr:uid="{9F43BBA1-73B1-4EB1-8C23-192BB8D5CD93}">
      <text>
        <t>[Threaded comment]
Your version of Excel allows you to read this threaded comment; however, any edits to it will get removed if the file is opened in a newer version of Excel. Learn more: https://go.microsoft.com/fwlink/?linkid=870924
Comment:
    False Negatives (FN)</t>
      </text>
    </comment>
    <comment ref="D5" authorId="3" shapeId="0" xr:uid="{88EA920C-C2C3-4E51-A6D0-133BD1E3B940}">
      <text>
        <t>[Threaded comment]
Your version of Excel allows you to read this threaded comment; however, any edits to it will get removed if the file is opened in a newer version of Excel. Learn more: https://go.microsoft.com/fwlink/?linkid=870924
Comment:
    True Negatives (TN)</t>
      </text>
    </comment>
  </commentList>
</comments>
</file>

<file path=xl/sharedStrings.xml><?xml version="1.0" encoding="utf-8"?>
<sst xmlns="http://schemas.openxmlformats.org/spreadsheetml/2006/main" count="63" uniqueCount="28">
  <si>
    <t>Actual</t>
  </si>
  <si>
    <t xml:space="preserve">Predicted </t>
  </si>
  <si>
    <t>Classification</t>
  </si>
  <si>
    <t>True Positives</t>
  </si>
  <si>
    <t>Actual Positives</t>
  </si>
  <si>
    <t>True negatives</t>
  </si>
  <si>
    <t>Actual Negatives</t>
  </si>
  <si>
    <t>False Positives</t>
  </si>
  <si>
    <t>Predicted Positives</t>
  </si>
  <si>
    <t>False Negatives</t>
  </si>
  <si>
    <t>Predicted Negatives</t>
  </si>
  <si>
    <t xml:space="preserve">Accuracy = </t>
  </si>
  <si>
    <t>Precision=</t>
  </si>
  <si>
    <t xml:space="preserve">Recall = </t>
  </si>
  <si>
    <t xml:space="preserve">F1 Score = </t>
  </si>
  <si>
    <t>Positive</t>
  </si>
  <si>
    <t>Negative</t>
  </si>
  <si>
    <t>Predicted</t>
  </si>
  <si>
    <t>sum</t>
  </si>
  <si>
    <t xml:space="preserve">Confusion Matrix </t>
  </si>
  <si>
    <t xml:space="preserve"> </t>
  </si>
  <si>
    <t>SUM</t>
  </si>
  <si>
    <t>Class A (Positive)</t>
  </si>
  <si>
    <t>Class B (Negative)</t>
  </si>
  <si>
    <t>Weighted Average Recall =</t>
  </si>
  <si>
    <t>Weighted Average Precision =</t>
  </si>
  <si>
    <t>Weighted Average F1 Score =</t>
  </si>
  <si>
    <t>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</si>
</sst>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2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zem abdelazim" id="{DA4F8F2F-A1E6-4C0C-9EF5-4DB4841AF63B}" userId="158189396e45c2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10-07T14:56:57.17" personId="{DA4F8F2F-A1E6-4C0C-9EF5-4DB4841AF63B}" id="{0F2F56C0-D506-402A-8224-1C47FDC45715}">
    <text>True Positives (TP)</text>
  </threadedComment>
  <threadedComment ref="D4" dT="2021-10-07T14:57:45.39" personId="{DA4F8F2F-A1E6-4C0C-9EF5-4DB4841AF63B}" id="{FB61CD82-C6DD-4C15-9DF2-AFFB9484F69B}">
    <text>False Positives (FP)</text>
  </threadedComment>
  <threadedComment ref="C5" dT="2021-10-07T14:58:06.93" personId="{DA4F8F2F-A1E6-4C0C-9EF5-4DB4841AF63B}" id="{9F43BBA1-73B1-4EB1-8C23-192BB8D5CD93}">
    <text>False Negatives (FN)</text>
  </threadedComment>
  <threadedComment ref="D5" dT="2021-10-07T14:57:26.48" personId="{DA4F8F2F-A1E6-4C0C-9EF5-4DB4841AF63B}" id="{88EA920C-C2C3-4E51-A6D0-133BD1E3B940}">
    <text>True Negatives (TN)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BB31-DF14-4B6C-9262-71BC4008F152}">
  <dimension ref="A1:O21"/>
  <sheetViews>
    <sheetView tabSelected="1" workbookViewId="0">
      <selection activeCell="K11" sqref="K11"/>
    </sheetView>
  </sheetViews>
  <sheetFormatPr defaultRowHeight="14.4" x14ac:dyDescent="0.3"/>
  <cols>
    <col min="1" max="1" width="10.21875" customWidth="1"/>
    <col min="3" max="3" width="15.33203125" customWidth="1"/>
    <col min="10" max="10" width="23.21875" customWidth="1"/>
    <col min="11" max="11" width="20.21875" customWidth="1"/>
    <col min="13" max="13" width="20.33203125" customWidth="1"/>
  </cols>
  <sheetData>
    <row r="1" spans="1:15" x14ac:dyDescent="0.3">
      <c r="A1" s="1" t="s">
        <v>0</v>
      </c>
      <c r="B1" s="1" t="s">
        <v>1</v>
      </c>
      <c r="C1" t="s">
        <v>2</v>
      </c>
      <c r="D1" s="11" t="s">
        <v>27</v>
      </c>
      <c r="E1" s="11"/>
      <c r="F1" s="11"/>
      <c r="G1" s="11"/>
    </row>
    <row r="2" spans="1:15" x14ac:dyDescent="0.3">
      <c r="A2" s="2">
        <v>0</v>
      </c>
      <c r="B2" s="2">
        <v>0</v>
      </c>
      <c r="C2" t="str">
        <f>IF(AND(A2=1,B2=1),"TP",IF(AND(A2=0,B2=0),"TN",IF(AND(A2=0,B2=1),"FP","FN")))</f>
        <v>TN</v>
      </c>
      <c r="F2" s="3" t="s">
        <v>0</v>
      </c>
      <c r="G2" s="3"/>
      <c r="O2" t="s">
        <v>21</v>
      </c>
    </row>
    <row r="3" spans="1:15" x14ac:dyDescent="0.3">
      <c r="A3" s="2">
        <v>0</v>
      </c>
      <c r="B3" s="2">
        <v>0</v>
      </c>
      <c r="C3" t="str">
        <f t="shared" ref="C3:C21" si="0">IF(AND(A3=1,B3=1),"TP",IF(AND(A3=0,B3=0),"TN",IF(AND(A3=0,B3=1),"FP","FN")))</f>
        <v>TN</v>
      </c>
      <c r="F3" s="2" t="s">
        <v>15</v>
      </c>
      <c r="G3" s="2" t="s">
        <v>16</v>
      </c>
      <c r="J3" t="s">
        <v>3</v>
      </c>
      <c r="K3">
        <f>COUNTIF(C2:C21,"=TP")</f>
        <v>2</v>
      </c>
      <c r="M3" t="s">
        <v>4</v>
      </c>
      <c r="N3">
        <f>K3+K6</f>
        <v>4</v>
      </c>
    </row>
    <row r="4" spans="1:15" x14ac:dyDescent="0.3">
      <c r="A4" s="2">
        <v>0</v>
      </c>
      <c r="B4" s="2">
        <v>0</v>
      </c>
      <c r="C4" t="str">
        <f t="shared" si="0"/>
        <v>TN</v>
      </c>
      <c r="D4" s="3" t="s">
        <v>17</v>
      </c>
      <c r="E4" s="2" t="s">
        <v>15</v>
      </c>
      <c r="F4" s="2">
        <f>K3</f>
        <v>2</v>
      </c>
      <c r="G4" s="2">
        <f>K5</f>
        <v>1</v>
      </c>
      <c r="J4" t="s">
        <v>5</v>
      </c>
      <c r="K4">
        <f>COUNTIF(C2:C21,"=TN")</f>
        <v>15</v>
      </c>
      <c r="M4" t="s">
        <v>6</v>
      </c>
      <c r="N4">
        <f>K4+K5</f>
        <v>16</v>
      </c>
      <c r="O4">
        <f>SUM(N3:N4)</f>
        <v>20</v>
      </c>
    </row>
    <row r="5" spans="1:15" x14ac:dyDescent="0.3">
      <c r="A5" s="2">
        <v>0</v>
      </c>
      <c r="B5" s="2">
        <v>0</v>
      </c>
      <c r="C5" t="str">
        <f t="shared" si="0"/>
        <v>TN</v>
      </c>
      <c r="D5" s="3"/>
      <c r="E5" s="2" t="s">
        <v>16</v>
      </c>
      <c r="F5" s="2">
        <f>K6</f>
        <v>2</v>
      </c>
      <c r="G5" s="2">
        <f>K4</f>
        <v>15</v>
      </c>
      <c r="J5" t="s">
        <v>7</v>
      </c>
      <c r="K5">
        <f>COUNTIF(C2:C21,"=FP")</f>
        <v>1</v>
      </c>
      <c r="M5" t="s">
        <v>8</v>
      </c>
      <c r="N5">
        <f>K3+K5</f>
        <v>3</v>
      </c>
    </row>
    <row r="6" spans="1:15" x14ac:dyDescent="0.3">
      <c r="A6" s="2">
        <v>0</v>
      </c>
      <c r="B6" s="2">
        <v>1</v>
      </c>
      <c r="C6" t="str">
        <f t="shared" si="0"/>
        <v>FP</v>
      </c>
      <c r="J6" t="s">
        <v>9</v>
      </c>
      <c r="K6">
        <f>COUNTIF(C2:C21,"=FN")</f>
        <v>2</v>
      </c>
      <c r="M6" t="s">
        <v>10</v>
      </c>
      <c r="N6">
        <f>K4+K6</f>
        <v>17</v>
      </c>
      <c r="O6">
        <f>SUM(N5:N6)</f>
        <v>20</v>
      </c>
    </row>
    <row r="7" spans="1:15" x14ac:dyDescent="0.3">
      <c r="A7" s="2">
        <v>0</v>
      </c>
      <c r="B7" s="2">
        <v>0</v>
      </c>
      <c r="C7" t="str">
        <f t="shared" si="0"/>
        <v>TN</v>
      </c>
      <c r="I7" t="s">
        <v>18</v>
      </c>
      <c r="K7">
        <f>SUM(K3:K6)</f>
        <v>20</v>
      </c>
      <c r="N7" t="s">
        <v>20</v>
      </c>
    </row>
    <row r="8" spans="1:15" x14ac:dyDescent="0.3">
      <c r="A8" s="2">
        <v>0</v>
      </c>
      <c r="B8" s="2">
        <v>0</v>
      </c>
      <c r="C8" t="str">
        <f t="shared" si="0"/>
        <v>TN</v>
      </c>
    </row>
    <row r="9" spans="1:15" ht="23.4" x14ac:dyDescent="0.3">
      <c r="A9" s="2">
        <v>0</v>
      </c>
      <c r="B9" s="2">
        <v>0</v>
      </c>
      <c r="C9" t="str">
        <f t="shared" si="0"/>
        <v>TN</v>
      </c>
      <c r="J9" s="10" t="s">
        <v>11</v>
      </c>
      <c r="K9" s="10"/>
      <c r="L9" s="10">
        <f>(K3+K4)/SUM(K3:K6)</f>
        <v>0.85</v>
      </c>
      <c r="M9" s="10"/>
    </row>
    <row r="10" spans="1:15" ht="18" x14ac:dyDescent="0.35">
      <c r="A10" s="2">
        <v>1</v>
      </c>
      <c r="B10" s="2">
        <v>1</v>
      </c>
      <c r="C10" t="str">
        <f t="shared" si="0"/>
        <v>TP</v>
      </c>
      <c r="J10" s="9" t="s">
        <v>22</v>
      </c>
      <c r="K10" s="9"/>
      <c r="M10" s="12" t="s">
        <v>23</v>
      </c>
      <c r="N10" s="12"/>
    </row>
    <row r="11" spans="1:15" x14ac:dyDescent="0.3">
      <c r="A11" s="2">
        <v>0</v>
      </c>
      <c r="B11" s="2">
        <v>0</v>
      </c>
      <c r="C11" t="str">
        <f t="shared" si="0"/>
        <v>TN</v>
      </c>
      <c r="J11" t="s">
        <v>12</v>
      </c>
      <c r="K11" s="13">
        <f>K3/(K3+K5)</f>
        <v>0.66666666666666663</v>
      </c>
      <c r="M11" t="s">
        <v>12</v>
      </c>
      <c r="N11" s="13">
        <f>K4/(K4+K6)</f>
        <v>0.88235294117647056</v>
      </c>
    </row>
    <row r="12" spans="1:15" x14ac:dyDescent="0.3">
      <c r="A12" s="2">
        <v>1</v>
      </c>
      <c r="B12" s="2">
        <v>0</v>
      </c>
      <c r="C12" t="str">
        <f t="shared" si="0"/>
        <v>FN</v>
      </c>
      <c r="J12" t="s">
        <v>13</v>
      </c>
      <c r="K12" s="13">
        <f>K3/(K3+K6)</f>
        <v>0.5</v>
      </c>
      <c r="M12" t="s">
        <v>13</v>
      </c>
      <c r="N12" s="13">
        <f>K4/(K4+K5)</f>
        <v>0.9375</v>
      </c>
    </row>
    <row r="13" spans="1:15" x14ac:dyDescent="0.3">
      <c r="A13" s="2">
        <v>0</v>
      </c>
      <c r="B13" s="2">
        <v>0</v>
      </c>
      <c r="C13" t="str">
        <f t="shared" si="0"/>
        <v>TN</v>
      </c>
      <c r="J13" t="s">
        <v>14</v>
      </c>
      <c r="K13" s="13">
        <f>2*K11*K12/(K11+K12)</f>
        <v>0.57142857142857151</v>
      </c>
      <c r="M13" t="s">
        <v>14</v>
      </c>
      <c r="N13" s="13">
        <f>2*N11*N12/(N11+N12)</f>
        <v>0.90909090909090906</v>
      </c>
    </row>
    <row r="14" spans="1:15" x14ac:dyDescent="0.3">
      <c r="A14" s="2">
        <v>1</v>
      </c>
      <c r="B14" s="2">
        <v>1</v>
      </c>
      <c r="C14" t="str">
        <f t="shared" si="0"/>
        <v>TP</v>
      </c>
      <c r="K14" s="13"/>
    </row>
    <row r="15" spans="1:15" x14ac:dyDescent="0.3">
      <c r="A15" s="2">
        <v>0</v>
      </c>
      <c r="B15" s="2">
        <v>0</v>
      </c>
      <c r="C15" t="str">
        <f t="shared" si="0"/>
        <v>TN</v>
      </c>
      <c r="K15" s="13"/>
    </row>
    <row r="16" spans="1:15" x14ac:dyDescent="0.3">
      <c r="A16" s="2">
        <v>1</v>
      </c>
      <c r="B16" s="2">
        <v>0</v>
      </c>
      <c r="C16" t="str">
        <f t="shared" si="0"/>
        <v>FN</v>
      </c>
      <c r="K16" s="13"/>
    </row>
    <row r="17" spans="1:13" x14ac:dyDescent="0.3">
      <c r="A17" s="2">
        <v>0</v>
      </c>
      <c r="B17" s="2">
        <v>0</v>
      </c>
      <c r="C17" t="str">
        <f t="shared" si="0"/>
        <v>TN</v>
      </c>
      <c r="J17" s="8" t="s">
        <v>25</v>
      </c>
      <c r="K17" s="14">
        <f>(K11*N3+N11*N4)/K7</f>
        <v>0.83921568627450982</v>
      </c>
      <c r="L17" s="7"/>
      <c r="M17" s="7"/>
    </row>
    <row r="18" spans="1:13" x14ac:dyDescent="0.3">
      <c r="A18" s="2">
        <v>0</v>
      </c>
      <c r="B18" s="2">
        <v>0</v>
      </c>
      <c r="C18" t="str">
        <f t="shared" si="0"/>
        <v>TN</v>
      </c>
      <c r="J18" s="8" t="s">
        <v>24</v>
      </c>
      <c r="K18" s="14">
        <f>(K12*N3+N12*N4)/K7</f>
        <v>0.85</v>
      </c>
      <c r="L18" s="8"/>
      <c r="M18" s="8"/>
    </row>
    <row r="19" spans="1:13" x14ac:dyDescent="0.3">
      <c r="A19" s="2">
        <v>0</v>
      </c>
      <c r="B19" s="2">
        <v>0</v>
      </c>
      <c r="C19" t="str">
        <f t="shared" si="0"/>
        <v>TN</v>
      </c>
      <c r="J19" s="7" t="s">
        <v>26</v>
      </c>
      <c r="K19" s="14">
        <f>(K13*N3+N13*N4)/K7</f>
        <v>0.84155844155844162</v>
      </c>
      <c r="L19" s="8"/>
      <c r="M19" s="8"/>
    </row>
    <row r="20" spans="1:13" x14ac:dyDescent="0.3">
      <c r="A20" s="2">
        <v>0</v>
      </c>
      <c r="B20" s="2">
        <v>0</v>
      </c>
      <c r="C20" t="str">
        <f t="shared" si="0"/>
        <v>TN</v>
      </c>
    </row>
    <row r="21" spans="1:13" x14ac:dyDescent="0.3">
      <c r="A21" s="2">
        <v>0</v>
      </c>
      <c r="B21" s="2">
        <v>0</v>
      </c>
      <c r="C21" t="str">
        <f t="shared" si="0"/>
        <v>TN</v>
      </c>
    </row>
  </sheetData>
  <mergeCells count="7">
    <mergeCell ref="F2:G2"/>
    <mergeCell ref="D4:D5"/>
    <mergeCell ref="D1:G1"/>
    <mergeCell ref="J9:K9"/>
    <mergeCell ref="L9:M9"/>
    <mergeCell ref="J10:K10"/>
    <mergeCell ref="M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3E8E-88DA-4072-B009-5DFAD0374A2D}">
  <dimension ref="A1:L22"/>
  <sheetViews>
    <sheetView workbookViewId="0">
      <selection activeCell="G9" sqref="G9:K19"/>
    </sheetView>
  </sheetViews>
  <sheetFormatPr defaultRowHeight="14.4" x14ac:dyDescent="0.3"/>
  <cols>
    <col min="1" max="1" width="10.21875" customWidth="1"/>
    <col min="3" max="3" width="15.33203125" customWidth="1"/>
    <col min="4" max="4" width="11.6640625" customWidth="1"/>
    <col min="7" max="7" width="25.88671875" customWidth="1"/>
    <col min="8" max="8" width="20.21875" customWidth="1"/>
    <col min="10" max="10" width="20.33203125" customWidth="1"/>
  </cols>
  <sheetData>
    <row r="1" spans="1:12" ht="61.2" customHeight="1" x14ac:dyDescent="0.3">
      <c r="A1" s="5" t="s">
        <v>19</v>
      </c>
      <c r="B1" s="4"/>
      <c r="C1" s="4"/>
      <c r="D1" s="4"/>
    </row>
    <row r="2" spans="1:12" x14ac:dyDescent="0.3">
      <c r="C2" s="3" t="s">
        <v>0</v>
      </c>
      <c r="D2" s="3"/>
      <c r="L2" t="s">
        <v>21</v>
      </c>
    </row>
    <row r="3" spans="1:12" x14ac:dyDescent="0.3">
      <c r="C3" s="2" t="s">
        <v>15</v>
      </c>
      <c r="D3" s="2" t="s">
        <v>16</v>
      </c>
      <c r="G3" t="s">
        <v>3</v>
      </c>
      <c r="H3">
        <f>C4</f>
        <v>898</v>
      </c>
      <c r="J3" t="s">
        <v>4</v>
      </c>
      <c r="K3">
        <f>H3+H6</f>
        <v>903</v>
      </c>
    </row>
    <row r="4" spans="1:12" ht="23.4" x14ac:dyDescent="0.3">
      <c r="A4" s="3" t="s">
        <v>17</v>
      </c>
      <c r="B4" s="2" t="s">
        <v>15</v>
      </c>
      <c r="C4" s="6">
        <v>898</v>
      </c>
      <c r="D4" s="6">
        <v>95</v>
      </c>
      <c r="G4" t="s">
        <v>5</v>
      </c>
      <c r="H4">
        <f>D5</f>
        <v>2</v>
      </c>
      <c r="J4" t="s">
        <v>6</v>
      </c>
      <c r="K4">
        <f>H4+H5</f>
        <v>97</v>
      </c>
      <c r="L4">
        <f>SUM(K3:K4)</f>
        <v>1000</v>
      </c>
    </row>
    <row r="5" spans="1:12" ht="23.4" x14ac:dyDescent="0.3">
      <c r="A5" s="3"/>
      <c r="B5" s="2" t="s">
        <v>16</v>
      </c>
      <c r="C5" s="6">
        <v>5</v>
      </c>
      <c r="D5" s="6">
        <v>2</v>
      </c>
      <c r="G5" t="s">
        <v>7</v>
      </c>
      <c r="H5">
        <f>D4</f>
        <v>95</v>
      </c>
      <c r="J5" t="s">
        <v>8</v>
      </c>
      <c r="K5">
        <f>H3+H5</f>
        <v>993</v>
      </c>
    </row>
    <row r="6" spans="1:12" x14ac:dyDescent="0.3">
      <c r="A6" s="2"/>
      <c r="B6" s="2"/>
      <c r="G6" t="s">
        <v>9</v>
      </c>
      <c r="H6">
        <f>C5</f>
        <v>5</v>
      </c>
      <c r="J6" t="s">
        <v>10</v>
      </c>
      <c r="K6">
        <f>H4+H6</f>
        <v>7</v>
      </c>
      <c r="L6">
        <f>SUM(K5:K6)</f>
        <v>1000</v>
      </c>
    </row>
    <row r="7" spans="1:12" x14ac:dyDescent="0.3">
      <c r="A7" s="2"/>
      <c r="B7" s="2"/>
      <c r="F7" t="s">
        <v>18</v>
      </c>
      <c r="H7">
        <f>SUM(H3:H6)</f>
        <v>1000</v>
      </c>
      <c r="K7" t="s">
        <v>20</v>
      </c>
    </row>
    <row r="8" spans="1:12" x14ac:dyDescent="0.3">
      <c r="A8" s="2"/>
      <c r="B8" s="2"/>
    </row>
    <row r="9" spans="1:12" ht="23.4" x14ac:dyDescent="0.3">
      <c r="A9" s="2"/>
      <c r="B9" s="2"/>
      <c r="G9" s="10" t="s">
        <v>11</v>
      </c>
      <c r="H9" s="10"/>
      <c r="I9" s="10">
        <f>(H3+H4)/SUM(H3:H6)</f>
        <v>0.9</v>
      </c>
      <c r="J9" s="10"/>
    </row>
    <row r="10" spans="1:12" ht="18" x14ac:dyDescent="0.35">
      <c r="A10" s="2"/>
      <c r="B10" s="2"/>
      <c r="G10" s="9" t="s">
        <v>22</v>
      </c>
      <c r="H10" s="9"/>
      <c r="J10" s="12" t="s">
        <v>23</v>
      </c>
      <c r="K10" s="12"/>
    </row>
    <row r="11" spans="1:12" x14ac:dyDescent="0.3">
      <c r="A11" s="2"/>
      <c r="B11" s="2"/>
      <c r="G11" t="s">
        <v>12</v>
      </c>
      <c r="H11" s="13">
        <f>H3/(H3+H5)</f>
        <v>0.90433031218529702</v>
      </c>
      <c r="J11" t="s">
        <v>12</v>
      </c>
      <c r="K11" s="13">
        <f>H4/(H4+H6)</f>
        <v>0.2857142857142857</v>
      </c>
    </row>
    <row r="12" spans="1:12" x14ac:dyDescent="0.3">
      <c r="A12" s="2"/>
      <c r="B12" s="2"/>
      <c r="G12" t="s">
        <v>13</v>
      </c>
      <c r="H12" s="13">
        <f>H3/(H3+H6)</f>
        <v>0.99446290143964566</v>
      </c>
      <c r="J12" t="s">
        <v>13</v>
      </c>
      <c r="K12" s="13">
        <f>H4/(H4+H5)</f>
        <v>2.0618556701030927E-2</v>
      </c>
    </row>
    <row r="13" spans="1:12" x14ac:dyDescent="0.3">
      <c r="A13" s="2"/>
      <c r="B13" s="2"/>
      <c r="G13" t="s">
        <v>14</v>
      </c>
      <c r="H13" s="13">
        <f>2*H11*H12/(H11+H12)</f>
        <v>0.94725738396624481</v>
      </c>
      <c r="J13" t="s">
        <v>14</v>
      </c>
      <c r="K13" s="13">
        <f>2*K11*K12/(K11+K12)</f>
        <v>3.8461538461538464E-2</v>
      </c>
    </row>
    <row r="14" spans="1:12" x14ac:dyDescent="0.3">
      <c r="A14" s="2"/>
      <c r="B14" s="2"/>
      <c r="H14" s="13"/>
    </row>
    <row r="15" spans="1:12" x14ac:dyDescent="0.3">
      <c r="A15" s="2"/>
      <c r="B15" s="2"/>
      <c r="H15" s="13"/>
    </row>
    <row r="16" spans="1:12" x14ac:dyDescent="0.3">
      <c r="A16" s="2"/>
      <c r="B16" s="2"/>
      <c r="H16" s="13"/>
    </row>
    <row r="17" spans="1:10" x14ac:dyDescent="0.3">
      <c r="A17" s="2"/>
      <c r="B17" s="2"/>
      <c r="G17" s="8" t="s">
        <v>25</v>
      </c>
      <c r="H17" s="14">
        <f>(H11*K3+K11*K4)/H7</f>
        <v>0.84432455761760894</v>
      </c>
      <c r="I17" s="7"/>
      <c r="J17" s="7"/>
    </row>
    <row r="18" spans="1:10" x14ac:dyDescent="0.3">
      <c r="A18" s="2"/>
      <c r="B18" s="2"/>
      <c r="G18" s="8" t="s">
        <v>24</v>
      </c>
      <c r="H18" s="14">
        <f>(H12*K3+K12*K4)/H7</f>
        <v>0.9</v>
      </c>
      <c r="I18" s="8"/>
      <c r="J18" s="8"/>
    </row>
    <row r="19" spans="1:10" x14ac:dyDescent="0.3">
      <c r="A19" s="2"/>
      <c r="B19" s="2"/>
      <c r="G19" s="7" t="s">
        <v>26</v>
      </c>
      <c r="H19" s="14">
        <f>(H13*K3+K13*K4)/H7</f>
        <v>0.85910418695228841</v>
      </c>
      <c r="I19" s="8"/>
      <c r="J19" s="8"/>
    </row>
    <row r="20" spans="1:10" x14ac:dyDescent="0.3">
      <c r="A20" s="2"/>
      <c r="B20" s="2"/>
      <c r="G20" s="7"/>
      <c r="H20" s="8"/>
      <c r="I20" s="8"/>
      <c r="J20" s="8"/>
    </row>
    <row r="21" spans="1:10" x14ac:dyDescent="0.3">
      <c r="A21" s="2"/>
      <c r="B21" s="2"/>
    </row>
    <row r="22" spans="1:10" x14ac:dyDescent="0.3">
      <c r="A22" s="2"/>
      <c r="B22" s="2"/>
    </row>
  </sheetData>
  <mergeCells count="7">
    <mergeCell ref="C2:D2"/>
    <mergeCell ref="A4:A5"/>
    <mergeCell ref="A1:D1"/>
    <mergeCell ref="I9:J9"/>
    <mergeCell ref="G9:H9"/>
    <mergeCell ref="G10:H10"/>
    <mergeCell ref="J10:K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Data Set</vt:lpstr>
      <vt:lpstr>From 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</dc:creator>
  <cp:lastModifiedBy>victory</cp:lastModifiedBy>
  <dcterms:created xsi:type="dcterms:W3CDTF">2021-10-07T06:55:26Z</dcterms:created>
  <dcterms:modified xsi:type="dcterms:W3CDTF">2021-10-07T15:12:08Z</dcterms:modified>
</cp:coreProperties>
</file>