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Universidad de Sevilla\DISEÑO Y PRUEBAS II\Workspace-24\Projects\Acme-SF-D02\reports\"/>
    </mc:Choice>
  </mc:AlternateContent>
  <xr:revisionPtr revIDLastSave="0" documentId="13_ncr:1_{64A41A43-BDDF-4EDC-8E58-21AF43E40A33}" xr6:coauthVersionLast="47" xr6:coauthVersionMax="47" xr10:uidLastSave="{00000000-0000-0000-0000-000000000000}"/>
  <bookViews>
    <workbookView xWindow="-28920" yWindow="-15" windowWidth="29040" windowHeight="15990" activeTab="1" xr2:uid="{08F9934D-43B2-436E-8607-F2E43C784395}"/>
  </bookViews>
  <sheets>
    <sheet name="Plantilla" sheetId="4" r:id="rId1"/>
    <sheet name="Hoja de Ismael" sheetId="5" r:id="rId2"/>
    <sheet name="Hoja de Juanjo" sheetId="1" r:id="rId3"/>
    <sheet name="Hoja de Jimm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5" l="1"/>
  <c r="R7" i="5"/>
  <c r="K19" i="1"/>
  <c r="D19" i="1"/>
  <c r="E16" i="5"/>
  <c r="L16" i="5"/>
  <c r="L15" i="5"/>
  <c r="F15" i="5"/>
  <c r="E8" i="5"/>
  <c r="F8" i="5"/>
  <c r="L8" i="5"/>
  <c r="L7" i="5"/>
  <c r="F7" i="5"/>
  <c r="Q8" i="5"/>
  <c r="L8" i="4"/>
  <c r="E8" i="4"/>
  <c r="Q4" i="4" s="1"/>
  <c r="L7" i="4"/>
  <c r="J10" i="4" s="1"/>
  <c r="F7" i="4"/>
  <c r="Q5" i="4"/>
  <c r="Q4" i="3"/>
  <c r="Q5" i="3"/>
  <c r="L8" i="3"/>
  <c r="L7" i="3"/>
  <c r="D10" i="3"/>
  <c r="E8" i="3"/>
  <c r="F8" i="3" s="1"/>
  <c r="F7" i="3"/>
  <c r="K10" i="1"/>
  <c r="D10" i="1"/>
  <c r="F16" i="5" l="1"/>
  <c r="J18" i="5"/>
  <c r="D18" i="5"/>
  <c r="J10" i="5"/>
  <c r="D10" i="5"/>
  <c r="Q7" i="5"/>
  <c r="F8" i="4"/>
  <c r="D10" i="4" s="1"/>
  <c r="J10" i="3"/>
</calcChain>
</file>

<file path=xl/sharedStrings.xml><?xml version="1.0" encoding="utf-8"?>
<sst xmlns="http://schemas.openxmlformats.org/spreadsheetml/2006/main" count="120" uniqueCount="21">
  <si>
    <t>Rol</t>
  </si>
  <si>
    <t>Coste</t>
  </si>
  <si>
    <t>Analista</t>
  </si>
  <si>
    <t>Otro</t>
  </si>
  <si>
    <t>Tiempo (h)</t>
  </si>
  <si>
    <t>Total</t>
  </si>
  <si>
    <t>Tiempo estimado D01</t>
  </si>
  <si>
    <t>Tiempo real D01</t>
  </si>
  <si>
    <t>Estimado (min)</t>
  </si>
  <si>
    <t>Real (min)</t>
  </si>
  <si>
    <t>D01</t>
  </si>
  <si>
    <t>D02</t>
  </si>
  <si>
    <t>D03</t>
  </si>
  <si>
    <t>D04</t>
  </si>
  <si>
    <t>Inicio</t>
  </si>
  <si>
    <t>Tiempo (minutos)</t>
  </si>
  <si>
    <t>Tiempo (horas)</t>
  </si>
  <si>
    <t>Coste/hora</t>
  </si>
  <si>
    <t>Tiempo estimado D2</t>
  </si>
  <si>
    <t>Tiempo real D02</t>
  </si>
  <si>
    <t>Tiempo estimado D02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</si>
</sst>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2" xfId="0" applyFont="1" applyFill="1" applyBorder="1"/>
    <xf numFmtId="0" fontId="2" fillId="8" borderId="4" xfId="0" applyFont="1" applyFill="1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2" fillId="0" borderId="9" xfId="0" applyFont="1" applyBorder="1"/>
    <xf numFmtId="0" fontId="2" fillId="0" borderId="6" xfId="0" applyFont="1" applyBorder="1"/>
    <xf numFmtId="0" fontId="0" fillId="9" borderId="2" xfId="0" applyFill="1" applyBorder="1"/>
    <xf numFmtId="0" fontId="0" fillId="9" borderId="5" xfId="0" applyFill="1" applyBorder="1"/>
    <xf numFmtId="0" fontId="0" fillId="9" borderId="3" xfId="0" applyFill="1" applyBorder="1"/>
    <xf numFmtId="0" fontId="2" fillId="10" borderId="4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11" borderId="1" xfId="0" applyFill="1" applyBorder="1"/>
    <xf numFmtId="2" fontId="0" fillId="11" borderId="1" xfId="0" applyNumberFormat="1" applyFill="1" applyBorder="1"/>
    <xf numFmtId="44" fontId="0" fillId="11" borderId="1" xfId="1" applyFont="1" applyFill="1" applyBorder="1" applyAlignment="1">
      <alignment horizontal="center" vertical="center"/>
    </xf>
    <xf numFmtId="0" fontId="2" fillId="7" borderId="1" xfId="0" applyFont="1" applyFill="1" applyBorder="1"/>
    <xf numFmtId="44" fontId="0" fillId="12" borderId="1" xfId="1" applyFont="1" applyFill="1" applyBorder="1" applyAlignment="1">
      <alignment horizontal="center" vertical="center"/>
    </xf>
    <xf numFmtId="0" fontId="0" fillId="12" borderId="1" xfId="0" applyFill="1" applyBorder="1"/>
    <xf numFmtId="2" fontId="0" fillId="12" borderId="1" xfId="0" applyNumberFormat="1" applyFill="1" applyBorder="1"/>
    <xf numFmtId="0" fontId="0" fillId="0" borderId="14" xfId="0" applyBorder="1"/>
    <xf numFmtId="0" fontId="0" fillId="0" borderId="15" xfId="0" applyBorder="1"/>
    <xf numFmtId="0" fontId="2" fillId="4" borderId="17" xfId="0" applyFont="1" applyFill="1" applyBorder="1"/>
    <xf numFmtId="0" fontId="0" fillId="11" borderId="17" xfId="0" applyFill="1" applyBorder="1"/>
    <xf numFmtId="2" fontId="0" fillId="11" borderId="17" xfId="0" applyNumberFormat="1" applyFill="1" applyBorder="1"/>
    <xf numFmtId="0" fontId="2" fillId="7" borderId="17" xfId="0" applyFont="1" applyFill="1" applyBorder="1"/>
    <xf numFmtId="2" fontId="0" fillId="12" borderId="17" xfId="0" applyNumberFormat="1" applyFill="1" applyBorder="1"/>
    <xf numFmtId="44" fontId="0" fillId="6" borderId="1" xfId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/>
    </xf>
    <xf numFmtId="44" fontId="0" fillId="6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 vertical="center"/>
    </xf>
    <xf numFmtId="44" fontId="0" fillId="6" borderId="8" xfId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11" borderId="1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44" fontId="0" fillId="5" borderId="7" xfId="1" applyFont="1" applyFill="1" applyBorder="1" applyAlignment="1">
      <alignment horizontal="center" vertical="center"/>
    </xf>
    <xf numFmtId="44" fontId="0" fillId="5" borderId="8" xfId="1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Plantilla!$O$4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2F-4B36-BF18-DAF08107CFC2}"/>
            </c:ext>
          </c:extLst>
        </c:ser>
        <c:ser>
          <c:idx val="1"/>
          <c:order val="1"/>
          <c:tx>
            <c:strRef>
              <c:f>Plantilla!$O$5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Plantilla!$P$3:$T$3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Plantilla!$P$5:$T$5</c:f>
              <c:numCache>
                <c:formatCode>General</c:formatCode>
                <c:ptCount val="5"/>
                <c:pt idx="0">
                  <c:v>0</c:v>
                </c:pt>
                <c:pt idx="1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2F-4B36-BF18-DAF08107C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Ismael'!$O$7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Ismael'!$P$7:$T$7</c:f>
              <c:numCache>
                <c:formatCode>General</c:formatCode>
                <c:ptCount val="5"/>
                <c:pt idx="0">
                  <c:v>0</c:v>
                </c:pt>
                <c:pt idx="1">
                  <c:v>390</c:v>
                </c:pt>
                <c:pt idx="2">
                  <c:v>1120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1-46B4-B03F-6B2116E74ED4}"/>
            </c:ext>
          </c:extLst>
        </c:ser>
        <c:ser>
          <c:idx val="1"/>
          <c:order val="1"/>
          <c:tx>
            <c:strRef>
              <c:f>'Hoja de Ismael'!$O$8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Ismael'!$P$6:$T$6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Ismael'!$P$8:$T$8</c:f>
              <c:numCache>
                <c:formatCode>General</c:formatCode>
                <c:ptCount val="5"/>
                <c:pt idx="0">
                  <c:v>0</c:v>
                </c:pt>
                <c:pt idx="1">
                  <c:v>477</c:v>
                </c:pt>
                <c:pt idx="2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1-46B4-B03F-6B2116E74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Juanjo'!$O$4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Juanjo'!$P$4:$T$4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2E-4563-8C62-DDEBF6DFEFEF}"/>
            </c:ext>
          </c:extLst>
        </c:ser>
        <c:ser>
          <c:idx val="1"/>
          <c:order val="1"/>
          <c:tx>
            <c:strRef>
              <c:f>'Hoja de Juanjo'!$O$5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Juanjo'!$P$3:$T$3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Juanjo'!$P$5:$T$5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2E-4563-8C62-DDEBF6DFE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'Hoja de Jimmy'!$O$4</c:f>
              <c:strCache>
                <c:ptCount val="1"/>
                <c:pt idx="0">
                  <c:v>Estimado (min)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Jimmy'!$P$4:$T$4</c:f>
              <c:numCache>
                <c:formatCode>General</c:formatCode>
                <c:ptCount val="5"/>
                <c:pt idx="0">
                  <c:v>0</c:v>
                </c:pt>
                <c:pt idx="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F-426A-8159-73779378885F}"/>
            </c:ext>
          </c:extLst>
        </c:ser>
        <c:ser>
          <c:idx val="1"/>
          <c:order val="1"/>
          <c:tx>
            <c:strRef>
              <c:f>'Hoja de Jimmy'!$O$5</c:f>
              <c:strCache>
                <c:ptCount val="1"/>
                <c:pt idx="0">
                  <c:v>Real (min)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'Hoja de Jimmy'!$P$3:$T$3</c:f>
              <c:strCache>
                <c:ptCount val="5"/>
                <c:pt idx="0">
                  <c:v>Inicio</c:v>
                </c:pt>
                <c:pt idx="1">
                  <c:v>D01</c:v>
                </c:pt>
                <c:pt idx="2">
                  <c:v>D02</c:v>
                </c:pt>
                <c:pt idx="3">
                  <c:v>D03</c:v>
                </c:pt>
                <c:pt idx="4">
                  <c:v>D04</c:v>
                </c:pt>
              </c:strCache>
            </c:strRef>
          </c:cat>
          <c:val>
            <c:numRef>
              <c:f>'Hoja de Jimmy'!$P$5:$T$5</c:f>
              <c:numCache>
                <c:formatCode>General</c:formatCode>
                <c:ptCount val="5"/>
                <c:pt idx="0">
                  <c:v>0</c:v>
                </c:pt>
                <c:pt idx="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F-426A-8159-737793788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5646639"/>
        <c:axId val="2008140767"/>
      </c:lineChart>
      <c:catAx>
        <c:axId val="184564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8140767"/>
        <c:crosses val="autoZero"/>
        <c:auto val="1"/>
        <c:lblAlgn val="ctr"/>
        <c:lblOffset val="100"/>
        <c:noMultiLvlLbl val="0"/>
      </c:catAx>
      <c:valAx>
        <c:axId val="20081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564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8061C1-D71F-4EEC-83D5-2237731AA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79187</xdr:colOff>
      <xdr:row>9</xdr:row>
      <xdr:rowOff>109506</xdr:rowOff>
    </xdr:from>
    <xdr:to>
      <xdr:col>20</xdr:col>
      <xdr:colOff>196538</xdr:colOff>
      <xdr:row>25</xdr:row>
      <xdr:rowOff>31189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EA6F41F-B14C-469D-8B65-5D4CCD3510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349D993-9F53-DBAF-99FB-9B740A0CE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730248</xdr:colOff>
      <xdr:row>6</xdr:row>
      <xdr:rowOff>110066</xdr:rowOff>
    </xdr:from>
    <xdr:to>
      <xdr:col>19</xdr:col>
      <xdr:colOff>687915</xdr:colOff>
      <xdr:row>22</xdr:row>
      <xdr:rowOff>31749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B0A3AF-3460-4887-9B8E-60FA2C0BA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626D-61D9-4105-9316-5A3F0038A1E8}">
  <dimension ref="B2:T21"/>
  <sheetViews>
    <sheetView zoomScale="80" zoomScaleNormal="80" workbookViewId="0">
      <selection sqref="A1:XFD1048576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36" t="s">
        <v>6</v>
      </c>
      <c r="C4" s="37"/>
      <c r="D4" s="37"/>
      <c r="E4" s="37"/>
      <c r="F4" s="37"/>
      <c r="H4" s="38" t="s">
        <v>7</v>
      </c>
      <c r="I4" s="38"/>
      <c r="J4" s="38"/>
      <c r="K4" s="38"/>
      <c r="L4" s="39"/>
      <c r="O4" s="19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O5" s="18" t="s">
        <v>9</v>
      </c>
      <c r="P5" s="14">
        <v>0</v>
      </c>
      <c r="Q5" s="9">
        <f>K7+K8</f>
        <v>140</v>
      </c>
      <c r="R5" s="9"/>
      <c r="S5" s="9"/>
      <c r="T5" s="10"/>
    </row>
    <row r="6" spans="2:20" x14ac:dyDescent="0.25">
      <c r="B6" s="40" t="s">
        <v>0</v>
      </c>
      <c r="C6" s="40"/>
      <c r="D6" s="6" t="s">
        <v>17</v>
      </c>
      <c r="E6" s="6" t="s">
        <v>15</v>
      </c>
      <c r="F6" s="20" t="s">
        <v>16</v>
      </c>
      <c r="H6" s="41" t="s">
        <v>0</v>
      </c>
      <c r="I6" s="41"/>
      <c r="J6" s="5" t="s">
        <v>17</v>
      </c>
      <c r="K6" s="5" t="s">
        <v>15</v>
      </c>
      <c r="L6" s="24" t="s">
        <v>16</v>
      </c>
    </row>
    <row r="7" spans="2:20" x14ac:dyDescent="0.25">
      <c r="B7" s="42" t="s">
        <v>2</v>
      </c>
      <c r="C7" s="42"/>
      <c r="D7" s="23">
        <v>30</v>
      </c>
      <c r="E7" s="1">
        <v>45</v>
      </c>
      <c r="F7" s="21">
        <f>E7/60</f>
        <v>0.75</v>
      </c>
      <c r="H7" s="43" t="s">
        <v>2</v>
      </c>
      <c r="I7" s="43"/>
      <c r="J7" s="25">
        <v>30</v>
      </c>
      <c r="K7" s="1">
        <v>90</v>
      </c>
      <c r="L7" s="26">
        <f>K7/60</f>
        <v>1.5</v>
      </c>
    </row>
    <row r="8" spans="2:20" x14ac:dyDescent="0.25">
      <c r="B8" s="42" t="s">
        <v>3</v>
      </c>
      <c r="C8" s="42"/>
      <c r="D8" s="23">
        <v>20</v>
      </c>
      <c r="E8" s="1">
        <f>45+20</f>
        <v>65</v>
      </c>
      <c r="F8" s="22">
        <f>E8/60</f>
        <v>1.0833333333333333</v>
      </c>
      <c r="H8" s="43" t="s">
        <v>3</v>
      </c>
      <c r="I8" s="43"/>
      <c r="J8" s="25">
        <v>20</v>
      </c>
      <c r="K8" s="1">
        <v>50</v>
      </c>
      <c r="L8" s="27">
        <f>K8/60</f>
        <v>0.83333333333333337</v>
      </c>
    </row>
    <row r="10" spans="2:20" x14ac:dyDescent="0.25">
      <c r="B10" s="44" t="s">
        <v>5</v>
      </c>
      <c r="C10" s="44"/>
      <c r="D10" s="45">
        <f>D7*F7+D8*F8</f>
        <v>44.166666666666664</v>
      </c>
      <c r="E10" s="45"/>
      <c r="F10" s="45"/>
      <c r="H10" s="46" t="s">
        <v>5</v>
      </c>
      <c r="I10" s="46"/>
      <c r="J10" s="35">
        <f>J7*L7+J8*L8</f>
        <v>61.666666666666671</v>
      </c>
      <c r="K10" s="35"/>
      <c r="L10" s="35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A8F19FB5-48FB-4FD7-8ABC-45868BA31E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Plantilla!Q4:Q4</xm:f>
              <xm:sqref>R4</xm:sqref>
            </x14:sparkline>
            <x14:sparkline>
              <xm:f>Plantilla!Q5:Q5</xm:f>
              <xm:sqref>R5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AF520-1A94-4357-9CE4-04F00D982623}">
  <dimension ref="B4:T21"/>
  <sheetViews>
    <sheetView tabSelected="1" zoomScale="85" zoomScaleNormal="85" workbookViewId="0">
      <selection activeCell="N29" sqref="N29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4" spans="2:20" x14ac:dyDescent="0.25">
      <c r="B4" s="36" t="s">
        <v>6</v>
      </c>
      <c r="C4" s="37"/>
      <c r="D4" s="37"/>
      <c r="E4" s="37"/>
      <c r="F4" s="37"/>
      <c r="H4" s="38" t="s">
        <v>7</v>
      </c>
      <c r="I4" s="38"/>
      <c r="J4" s="38"/>
      <c r="K4" s="38"/>
      <c r="L4" s="39"/>
      <c r="N4" s="3"/>
      <c r="O4" s="3"/>
      <c r="P4" s="3"/>
    </row>
    <row r="5" spans="2:20" ht="15.75" thickBot="1" x14ac:dyDescent="0.3"/>
    <row r="6" spans="2:20" ht="15.75" thickBot="1" x14ac:dyDescent="0.3">
      <c r="B6" s="40" t="s">
        <v>0</v>
      </c>
      <c r="C6" s="40"/>
      <c r="D6" s="6" t="s">
        <v>17</v>
      </c>
      <c r="E6" s="6" t="s">
        <v>15</v>
      </c>
      <c r="F6" s="20" t="s">
        <v>16</v>
      </c>
      <c r="H6" s="41" t="s">
        <v>0</v>
      </c>
      <c r="I6" s="41"/>
      <c r="J6" s="5" t="s">
        <v>17</v>
      </c>
      <c r="K6" s="5" t="s">
        <v>15</v>
      </c>
      <c r="L6" s="24" t="s">
        <v>16</v>
      </c>
      <c r="P6" s="15" t="s">
        <v>14</v>
      </c>
      <c r="Q6" s="16" t="s">
        <v>10</v>
      </c>
      <c r="R6" s="16" t="s">
        <v>11</v>
      </c>
      <c r="S6" s="16" t="s">
        <v>12</v>
      </c>
      <c r="T6" s="17" t="s">
        <v>13</v>
      </c>
    </row>
    <row r="7" spans="2:20" x14ac:dyDescent="0.25">
      <c r="B7" s="42" t="s">
        <v>2</v>
      </c>
      <c r="C7" s="42"/>
      <c r="D7" s="23">
        <v>30</v>
      </c>
      <c r="E7" s="1">
        <v>210</v>
      </c>
      <c r="F7" s="21">
        <f>E7/60</f>
        <v>3.5</v>
      </c>
      <c r="H7" s="43" t="s">
        <v>2</v>
      </c>
      <c r="I7" s="43"/>
      <c r="J7" s="25">
        <v>30</v>
      </c>
      <c r="K7" s="1">
        <v>278</v>
      </c>
      <c r="L7" s="26">
        <f>K7/60</f>
        <v>4.6333333333333337</v>
      </c>
      <c r="O7" s="19" t="s">
        <v>8</v>
      </c>
      <c r="P7" s="13">
        <v>0</v>
      </c>
      <c r="Q7" s="11">
        <f>E7+E8</f>
        <v>390</v>
      </c>
      <c r="R7" s="11">
        <f>E15+E16</f>
        <v>1120</v>
      </c>
      <c r="S7" s="11"/>
      <c r="T7" s="12"/>
    </row>
    <row r="8" spans="2:20" ht="15.75" thickBot="1" x14ac:dyDescent="0.3">
      <c r="B8" s="42" t="s">
        <v>3</v>
      </c>
      <c r="C8" s="42"/>
      <c r="D8" s="23">
        <v>20</v>
      </c>
      <c r="E8" s="1">
        <f>180</f>
        <v>180</v>
      </c>
      <c r="F8" s="22">
        <f>E8/60</f>
        <v>3</v>
      </c>
      <c r="H8" s="43" t="s">
        <v>3</v>
      </c>
      <c r="I8" s="43"/>
      <c r="J8" s="25">
        <v>20</v>
      </c>
      <c r="K8" s="1">
        <v>199</v>
      </c>
      <c r="L8" s="27">
        <f>K8/60</f>
        <v>3.3166666666666669</v>
      </c>
      <c r="O8" s="18" t="s">
        <v>9</v>
      </c>
      <c r="P8" s="14">
        <v>0</v>
      </c>
      <c r="Q8" s="9">
        <f>K7+K8</f>
        <v>477</v>
      </c>
      <c r="R8" s="9">
        <f>K15+K16</f>
        <v>1024</v>
      </c>
      <c r="S8" s="9"/>
      <c r="T8" s="10"/>
    </row>
    <row r="10" spans="2:20" x14ac:dyDescent="0.25">
      <c r="B10" s="44" t="s">
        <v>5</v>
      </c>
      <c r="C10" s="44"/>
      <c r="D10" s="45">
        <f>D7*F7+D8*F8</f>
        <v>165</v>
      </c>
      <c r="E10" s="45"/>
      <c r="F10" s="45"/>
      <c r="H10" s="46" t="s">
        <v>5</v>
      </c>
      <c r="I10" s="46"/>
      <c r="J10" s="35">
        <f>J7*L7+J8*L8</f>
        <v>205.33333333333334</v>
      </c>
      <c r="K10" s="35"/>
      <c r="L10" s="35"/>
    </row>
    <row r="11" spans="2:20" x14ac:dyDescent="0.25">
      <c r="N11" s="3"/>
      <c r="O11" s="3"/>
    </row>
    <row r="12" spans="2:20" x14ac:dyDescent="0.25">
      <c r="B12" s="36" t="s">
        <v>18</v>
      </c>
      <c r="C12" s="37"/>
      <c r="D12" s="37"/>
      <c r="E12" s="37"/>
      <c r="F12" s="37"/>
      <c r="H12" s="38" t="s">
        <v>19</v>
      </c>
      <c r="I12" s="38"/>
      <c r="J12" s="38"/>
      <c r="K12" s="38"/>
      <c r="L12" s="39"/>
      <c r="N12" s="3"/>
      <c r="O12" s="3"/>
    </row>
    <row r="13" spans="2:20" x14ac:dyDescent="0.25">
      <c r="N13" s="3"/>
      <c r="O13" s="3"/>
    </row>
    <row r="14" spans="2:20" x14ac:dyDescent="0.25">
      <c r="B14" s="40" t="s">
        <v>0</v>
      </c>
      <c r="C14" s="40"/>
      <c r="D14" s="6" t="s">
        <v>17</v>
      </c>
      <c r="E14" s="6" t="s">
        <v>15</v>
      </c>
      <c r="F14" s="20" t="s">
        <v>16</v>
      </c>
      <c r="H14" s="41" t="s">
        <v>0</v>
      </c>
      <c r="I14" s="41"/>
      <c r="J14" s="5" t="s">
        <v>17</v>
      </c>
      <c r="K14" s="5" t="s">
        <v>15</v>
      </c>
      <c r="L14" s="24" t="s">
        <v>16</v>
      </c>
    </row>
    <row r="15" spans="2:20" x14ac:dyDescent="0.25">
      <c r="B15" s="42" t="s">
        <v>2</v>
      </c>
      <c r="C15" s="42"/>
      <c r="D15" s="23">
        <v>30</v>
      </c>
      <c r="E15" s="1">
        <v>210</v>
      </c>
      <c r="F15" s="21">
        <f>E15/60</f>
        <v>3.5</v>
      </c>
      <c r="H15" s="43" t="s">
        <v>2</v>
      </c>
      <c r="I15" s="43"/>
      <c r="J15" s="25">
        <v>30</v>
      </c>
      <c r="K15" s="1">
        <v>165</v>
      </c>
      <c r="L15" s="26">
        <f>K15/60</f>
        <v>2.75</v>
      </c>
    </row>
    <row r="16" spans="2:20" x14ac:dyDescent="0.25">
      <c r="B16" s="42" t="s">
        <v>3</v>
      </c>
      <c r="C16" s="42"/>
      <c r="D16" s="23">
        <v>20</v>
      </c>
      <c r="E16" s="1">
        <f>910</f>
        <v>910</v>
      </c>
      <c r="F16" s="22">
        <f>E16/60</f>
        <v>15.166666666666666</v>
      </c>
      <c r="H16" s="43" t="s">
        <v>3</v>
      </c>
      <c r="I16" s="43"/>
      <c r="J16" s="25">
        <v>20</v>
      </c>
      <c r="K16" s="1">
        <v>859</v>
      </c>
      <c r="L16" s="27">
        <f>K16/60</f>
        <v>14.316666666666666</v>
      </c>
    </row>
    <row r="18" spans="2:12" x14ac:dyDescent="0.25">
      <c r="B18" s="44" t="s">
        <v>5</v>
      </c>
      <c r="C18" s="44"/>
      <c r="D18" s="45">
        <f>D15*F15+D16*F16</f>
        <v>408.33333333333331</v>
      </c>
      <c r="E18" s="45"/>
      <c r="F18" s="45"/>
      <c r="H18" s="46" t="s">
        <v>5</v>
      </c>
      <c r="I18" s="46"/>
      <c r="J18" s="35">
        <f>J15*L15+J16*L16</f>
        <v>368.83333333333331</v>
      </c>
      <c r="K18" s="35"/>
      <c r="L18" s="35"/>
    </row>
    <row r="19" spans="2:12" x14ac:dyDescent="0.25">
      <c r="B19" s="2"/>
      <c r="C19" s="2"/>
    </row>
    <row r="20" spans="2:12" x14ac:dyDescent="0.25">
      <c r="B20" s="2"/>
      <c r="C20" s="2"/>
    </row>
    <row r="21" spans="2:12" x14ac:dyDescent="0.25">
      <c r="B21" s="2"/>
      <c r="C21" s="2"/>
    </row>
  </sheetData>
  <mergeCells count="24">
    <mergeCell ref="J10:L10"/>
    <mergeCell ref="B4:F4"/>
    <mergeCell ref="H4:L4"/>
    <mergeCell ref="B6:C6"/>
    <mergeCell ref="H6:I6"/>
    <mergeCell ref="B7:C7"/>
    <mergeCell ref="H7:I7"/>
    <mergeCell ref="B8:C8"/>
    <mergeCell ref="H8:I8"/>
    <mergeCell ref="B10:C10"/>
    <mergeCell ref="D10:F10"/>
    <mergeCell ref="H10:I10"/>
    <mergeCell ref="B12:F12"/>
    <mergeCell ref="B14:C14"/>
    <mergeCell ref="B15:C15"/>
    <mergeCell ref="B16:C16"/>
    <mergeCell ref="B18:C18"/>
    <mergeCell ref="D18:F18"/>
    <mergeCell ref="H12:L12"/>
    <mergeCell ref="H14:I14"/>
    <mergeCell ref="H15:I15"/>
    <mergeCell ref="H16:I16"/>
    <mergeCell ref="H18:I18"/>
    <mergeCell ref="J18:L18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2F3E4048-3B25-4C64-BD72-4657033FB3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Ismael'!Q7:Q7</xm:f>
              <xm:sqref>R7</xm:sqref>
            </x14:sparkline>
            <x14:sparkline>
              <xm:f>'Hoja de Ismael'!Q8:Q8</xm:f>
              <xm:sqref>R8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86396-CDAF-4037-9656-80B26E0CDA1B}">
  <dimension ref="B2:T21"/>
  <sheetViews>
    <sheetView zoomScale="85" zoomScaleNormal="85" workbookViewId="0">
      <selection activeCell="S30" sqref="S30"/>
    </sheetView>
  </sheetViews>
  <sheetFormatPr baseColWidth="10" defaultRowHeight="15" x14ac:dyDescent="0.25"/>
  <cols>
    <col min="4" max="4" width="13.140625" customWidth="1"/>
    <col min="5" max="5" width="13.425781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49" t="s">
        <v>6</v>
      </c>
      <c r="C4" s="49"/>
      <c r="D4" s="49"/>
      <c r="E4" s="49"/>
      <c r="I4" s="51" t="s">
        <v>7</v>
      </c>
      <c r="J4" s="51"/>
      <c r="K4" s="51"/>
      <c r="L4" s="51"/>
      <c r="O4" s="7" t="s">
        <v>8</v>
      </c>
      <c r="P4" s="13">
        <v>0</v>
      </c>
      <c r="Q4" s="11">
        <v>38</v>
      </c>
      <c r="R4" s="11">
        <v>300</v>
      </c>
      <c r="S4" s="11"/>
      <c r="T4" s="12"/>
    </row>
    <row r="5" spans="2:20" ht="15.75" thickBot="1" x14ac:dyDescent="0.3">
      <c r="O5" s="8" t="s">
        <v>9</v>
      </c>
      <c r="P5" s="14">
        <v>0</v>
      </c>
      <c r="Q5" s="9">
        <v>70</v>
      </c>
      <c r="R5" s="9">
        <v>540</v>
      </c>
      <c r="S5" s="9"/>
      <c r="T5" s="10"/>
    </row>
    <row r="6" spans="2:20" x14ac:dyDescent="0.25">
      <c r="B6" s="40" t="s">
        <v>0</v>
      </c>
      <c r="C6" s="40"/>
      <c r="D6" s="6" t="s">
        <v>1</v>
      </c>
      <c r="E6" s="6" t="s">
        <v>4</v>
      </c>
      <c r="I6" s="41" t="s">
        <v>0</v>
      </c>
      <c r="J6" s="41"/>
      <c r="K6" s="5" t="s">
        <v>1</v>
      </c>
      <c r="L6" s="5" t="s">
        <v>4</v>
      </c>
    </row>
    <row r="7" spans="2:20" x14ac:dyDescent="0.25">
      <c r="B7" s="50" t="s">
        <v>2</v>
      </c>
      <c r="C7" s="50"/>
      <c r="D7" s="4">
        <v>30</v>
      </c>
      <c r="E7" s="1">
        <v>0.57999999999999996</v>
      </c>
      <c r="I7" s="50" t="s">
        <v>2</v>
      </c>
      <c r="J7" s="50"/>
      <c r="K7" s="4">
        <v>30</v>
      </c>
      <c r="L7" s="1">
        <v>1.1599999999999999</v>
      </c>
    </row>
    <row r="8" spans="2:20" x14ac:dyDescent="0.25">
      <c r="B8" s="50" t="s">
        <v>3</v>
      </c>
      <c r="C8" s="50"/>
      <c r="D8" s="4">
        <v>20</v>
      </c>
      <c r="E8" s="1">
        <v>1</v>
      </c>
      <c r="I8" s="50" t="s">
        <v>3</v>
      </c>
      <c r="J8" s="50"/>
      <c r="K8" s="4">
        <v>20</v>
      </c>
      <c r="L8" s="1">
        <v>1.83</v>
      </c>
    </row>
    <row r="10" spans="2:20" x14ac:dyDescent="0.25">
      <c r="B10" s="44" t="s">
        <v>5</v>
      </c>
      <c r="C10" s="44"/>
      <c r="D10" s="47">
        <f>D7*E7 + D8*E8</f>
        <v>37.4</v>
      </c>
      <c r="E10" s="47"/>
      <c r="I10" s="46" t="s">
        <v>5</v>
      </c>
      <c r="J10" s="46"/>
      <c r="K10" s="48">
        <f>K7*L7+K8*L8</f>
        <v>71.400000000000006</v>
      </c>
      <c r="L10" s="46"/>
    </row>
    <row r="13" spans="2:20" x14ac:dyDescent="0.25">
      <c r="B13" s="49" t="s">
        <v>20</v>
      </c>
      <c r="C13" s="49"/>
      <c r="D13" s="49"/>
      <c r="E13" s="49"/>
      <c r="I13" s="51" t="s">
        <v>19</v>
      </c>
      <c r="J13" s="51"/>
      <c r="K13" s="51"/>
      <c r="L13" s="51"/>
    </row>
    <row r="15" spans="2:20" x14ac:dyDescent="0.25">
      <c r="B15" s="40" t="s">
        <v>0</v>
      </c>
      <c r="C15" s="40"/>
      <c r="D15" s="6" t="s">
        <v>1</v>
      </c>
      <c r="E15" s="6" t="s">
        <v>4</v>
      </c>
      <c r="I15" s="41" t="s">
        <v>0</v>
      </c>
      <c r="J15" s="41"/>
      <c r="K15" s="5" t="s">
        <v>1</v>
      </c>
      <c r="L15" s="5" t="s">
        <v>4</v>
      </c>
    </row>
    <row r="16" spans="2:20" x14ac:dyDescent="0.25">
      <c r="B16" s="50" t="s">
        <v>2</v>
      </c>
      <c r="C16" s="50"/>
      <c r="D16" s="4">
        <v>30</v>
      </c>
      <c r="E16" s="1">
        <v>2</v>
      </c>
      <c r="I16" s="50" t="s">
        <v>2</v>
      </c>
      <c r="J16" s="50"/>
      <c r="K16" s="4">
        <v>30</v>
      </c>
      <c r="L16" s="1">
        <v>4</v>
      </c>
    </row>
    <row r="17" spans="2:12" x14ac:dyDescent="0.25">
      <c r="B17" s="50" t="s">
        <v>3</v>
      </c>
      <c r="C17" s="50"/>
      <c r="D17" s="4">
        <v>20</v>
      </c>
      <c r="E17" s="1">
        <v>3</v>
      </c>
      <c r="I17" s="50" t="s">
        <v>3</v>
      </c>
      <c r="J17" s="50"/>
      <c r="K17" s="4">
        <v>20</v>
      </c>
      <c r="L17" s="1">
        <v>5</v>
      </c>
    </row>
    <row r="19" spans="2:12" x14ac:dyDescent="0.25">
      <c r="B19" s="44" t="s">
        <v>5</v>
      </c>
      <c r="C19" s="44"/>
      <c r="D19" s="47">
        <f>D16*E16 + D17*E17</f>
        <v>120</v>
      </c>
      <c r="E19" s="47"/>
      <c r="I19" s="46" t="s">
        <v>5</v>
      </c>
      <c r="J19" s="46"/>
      <c r="K19" s="48">
        <f>K16*L16+K17*L17</f>
        <v>220</v>
      </c>
      <c r="L19" s="46"/>
    </row>
    <row r="20" spans="2:12" x14ac:dyDescent="0.25">
      <c r="B20" s="2"/>
      <c r="C20" s="2"/>
      <c r="D20" s="3"/>
      <c r="E20" s="3"/>
    </row>
    <row r="21" spans="2:12" x14ac:dyDescent="0.25">
      <c r="B21" s="2"/>
      <c r="C21" s="2"/>
      <c r="D21" s="3"/>
      <c r="E21" s="3"/>
    </row>
  </sheetData>
  <mergeCells count="24">
    <mergeCell ref="K19:L19"/>
    <mergeCell ref="B17:C17"/>
    <mergeCell ref="I17:J17"/>
    <mergeCell ref="B19:C19"/>
    <mergeCell ref="D19:E19"/>
    <mergeCell ref="I19:J19"/>
    <mergeCell ref="B13:E13"/>
    <mergeCell ref="I13:L13"/>
    <mergeCell ref="B15:C15"/>
    <mergeCell ref="I15:J15"/>
    <mergeCell ref="B16:C16"/>
    <mergeCell ref="I16:J16"/>
    <mergeCell ref="B10:C10"/>
    <mergeCell ref="D10:E10"/>
    <mergeCell ref="I10:J10"/>
    <mergeCell ref="K10:L10"/>
    <mergeCell ref="B4:E4"/>
    <mergeCell ref="B6:C6"/>
    <mergeCell ref="B7:C7"/>
    <mergeCell ref="B8:C8"/>
    <mergeCell ref="I4:L4"/>
    <mergeCell ref="I6:J6"/>
    <mergeCell ref="I7:J7"/>
    <mergeCell ref="I8:J8"/>
  </mergeCells>
  <phoneticPr fontId="3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70C572DD-6950-462C-9DC4-62E9BDDFF9B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Juanjo'!Q4:Q4</xm:f>
              <xm:sqref>R4</xm:sqref>
            </x14:sparkline>
            <x14:sparkline>
              <xm:f>'Hoja de Juanjo'!Q5:Q5</xm:f>
              <xm:sqref>R5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CD56-0247-4FF3-B2B1-3BAFD0549E9D}">
  <dimension ref="B2:T21"/>
  <sheetViews>
    <sheetView zoomScale="85" zoomScaleNormal="85" workbookViewId="0">
      <selection activeCell="E7" sqref="E7"/>
    </sheetView>
  </sheetViews>
  <sheetFormatPr baseColWidth="10" defaultRowHeight="15" x14ac:dyDescent="0.25"/>
  <cols>
    <col min="4" max="4" width="13.140625" customWidth="1"/>
    <col min="5" max="5" width="17.42578125" customWidth="1"/>
    <col min="6" max="6" width="15.28515625" customWidth="1"/>
    <col min="9" max="9" width="5.5703125" customWidth="1"/>
    <col min="10" max="10" width="14.140625" customWidth="1"/>
    <col min="11" max="11" width="17.28515625" customWidth="1"/>
    <col min="12" max="12" width="15.140625" customWidth="1"/>
    <col min="15" max="15" width="22.42578125" customWidth="1"/>
    <col min="16" max="16" width="9.5703125" customWidth="1"/>
  </cols>
  <sheetData>
    <row r="2" spans="2:20" ht="15.75" thickBot="1" x14ac:dyDescent="0.3"/>
    <row r="3" spans="2:20" ht="15.75" thickBot="1" x14ac:dyDescent="0.3">
      <c r="P3" s="15" t="s">
        <v>14</v>
      </c>
      <c r="Q3" s="16" t="s">
        <v>10</v>
      </c>
      <c r="R3" s="16" t="s">
        <v>11</v>
      </c>
      <c r="S3" s="16" t="s">
        <v>12</v>
      </c>
      <c r="T3" s="17" t="s">
        <v>13</v>
      </c>
    </row>
    <row r="4" spans="2:20" x14ac:dyDescent="0.25">
      <c r="B4" s="61" t="s">
        <v>6</v>
      </c>
      <c r="C4" s="62"/>
      <c r="D4" s="62"/>
      <c r="E4" s="62"/>
      <c r="F4" s="63"/>
      <c r="H4" s="54" t="s">
        <v>7</v>
      </c>
      <c r="I4" s="55"/>
      <c r="J4" s="55"/>
      <c r="K4" s="55"/>
      <c r="L4" s="56"/>
      <c r="O4" s="19" t="s">
        <v>8</v>
      </c>
      <c r="P4" s="13">
        <v>0</v>
      </c>
      <c r="Q4" s="11">
        <f>E7+E8</f>
        <v>110</v>
      </c>
      <c r="R4" s="11"/>
      <c r="S4" s="11"/>
      <c r="T4" s="12"/>
    </row>
    <row r="5" spans="2:20" ht="15.75" thickBot="1" x14ac:dyDescent="0.3">
      <c r="B5" s="28"/>
      <c r="F5" s="29"/>
      <c r="H5" s="28"/>
      <c r="L5" s="29"/>
      <c r="O5" s="18" t="s">
        <v>9</v>
      </c>
      <c r="P5" s="14">
        <v>0</v>
      </c>
      <c r="Q5" s="9">
        <f>K7+K8</f>
        <v>120</v>
      </c>
      <c r="R5" s="9"/>
      <c r="S5" s="9"/>
      <c r="T5" s="10"/>
    </row>
    <row r="6" spans="2:20" x14ac:dyDescent="0.25">
      <c r="B6" s="60" t="s">
        <v>0</v>
      </c>
      <c r="C6" s="40"/>
      <c r="D6" s="6" t="s">
        <v>17</v>
      </c>
      <c r="E6" s="6" t="s">
        <v>15</v>
      </c>
      <c r="F6" s="30" t="s">
        <v>16</v>
      </c>
      <c r="H6" s="66" t="s">
        <v>0</v>
      </c>
      <c r="I6" s="41"/>
      <c r="J6" s="5" t="s">
        <v>17</v>
      </c>
      <c r="K6" s="5" t="s">
        <v>15</v>
      </c>
      <c r="L6" s="33" t="s">
        <v>16</v>
      </c>
    </row>
    <row r="7" spans="2:20" x14ac:dyDescent="0.25">
      <c r="B7" s="57" t="s">
        <v>2</v>
      </c>
      <c r="C7" s="42"/>
      <c r="D7" s="23">
        <v>30</v>
      </c>
      <c r="E7" s="1">
        <v>45</v>
      </c>
      <c r="F7" s="31">
        <f>E7/60</f>
        <v>0.75</v>
      </c>
      <c r="H7" s="67" t="s">
        <v>2</v>
      </c>
      <c r="I7" s="43"/>
      <c r="J7" s="25">
        <v>30</v>
      </c>
      <c r="K7" s="1">
        <v>70</v>
      </c>
      <c r="L7" s="34">
        <f>K7/60</f>
        <v>1.1666666666666667</v>
      </c>
    </row>
    <row r="8" spans="2:20" x14ac:dyDescent="0.25">
      <c r="B8" s="57" t="s">
        <v>3</v>
      </c>
      <c r="C8" s="42"/>
      <c r="D8" s="23">
        <v>20</v>
      </c>
      <c r="E8" s="1">
        <f>45+20</f>
        <v>65</v>
      </c>
      <c r="F8" s="32">
        <f>E8/60</f>
        <v>1.0833333333333333</v>
      </c>
      <c r="H8" s="67" t="s">
        <v>3</v>
      </c>
      <c r="I8" s="43"/>
      <c r="J8" s="25">
        <v>20</v>
      </c>
      <c r="K8" s="1">
        <v>50</v>
      </c>
      <c r="L8" s="34">
        <f>K8/60</f>
        <v>0.83333333333333337</v>
      </c>
    </row>
    <row r="9" spans="2:20" x14ac:dyDescent="0.25">
      <c r="B9" s="28"/>
      <c r="F9" s="29"/>
      <c r="H9" s="28"/>
      <c r="L9" s="29"/>
    </row>
    <row r="10" spans="2:20" ht="15.75" thickBot="1" x14ac:dyDescent="0.3">
      <c r="B10" s="58" t="s">
        <v>5</v>
      </c>
      <c r="C10" s="59"/>
      <c r="D10" s="64">
        <f>D7*F7+D8*F8</f>
        <v>44.166666666666664</v>
      </c>
      <c r="E10" s="64"/>
      <c r="F10" s="65"/>
      <c r="H10" s="68" t="s">
        <v>5</v>
      </c>
      <c r="I10" s="69"/>
      <c r="J10" s="52">
        <f>J7*L7+J8*L8</f>
        <v>51.666666666666671</v>
      </c>
      <c r="K10" s="52"/>
      <c r="L10" s="53"/>
    </row>
    <row r="19" spans="2:5" x14ac:dyDescent="0.25">
      <c r="B19" s="2"/>
      <c r="C19" s="2"/>
      <c r="D19" s="3"/>
      <c r="E19" s="3"/>
    </row>
    <row r="20" spans="2:5" x14ac:dyDescent="0.25">
      <c r="B20" s="2"/>
      <c r="C20" s="2"/>
      <c r="D20" s="3"/>
      <c r="E20" s="3"/>
    </row>
    <row r="21" spans="2:5" x14ac:dyDescent="0.25">
      <c r="B21" s="2"/>
      <c r="C21" s="2"/>
      <c r="D21" s="3"/>
      <c r="E21" s="3"/>
    </row>
  </sheetData>
  <mergeCells count="12">
    <mergeCell ref="J10:L10"/>
    <mergeCell ref="H4:L4"/>
    <mergeCell ref="B8:C8"/>
    <mergeCell ref="B10:C10"/>
    <mergeCell ref="B6:C6"/>
    <mergeCell ref="B7:C7"/>
    <mergeCell ref="B4:F4"/>
    <mergeCell ref="D10:F10"/>
    <mergeCell ref="H6:I6"/>
    <mergeCell ref="H7:I7"/>
    <mergeCell ref="H8:I8"/>
    <mergeCell ref="H10:I10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376B26D-8886-44A8-809A-C3E816F8A8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'Hoja de Jimmy'!Q4:Q4</xm:f>
              <xm:sqref>R4</xm:sqref>
            </x14:sparkline>
            <x14:sparkline>
              <xm:f>'Hoja de Jimmy'!Q5:Q5</xm:f>
              <xm:sqref>R5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Plantilla</vt:lpstr>
      <vt:lpstr>Hoja de Ismael</vt:lpstr>
      <vt:lpstr>Hoja de Juanjo</vt:lpstr>
      <vt:lpstr>Hoja de Jimmy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zds Zd</dc:creator>
  <cp:lastModifiedBy>ISMAEL GATA DORADO</cp:lastModifiedBy>
  <dcterms:created xsi:type="dcterms:W3CDTF">2024-02-14T23:15:41Z</dcterms:created>
  <dcterms:modified xsi:type="dcterms:W3CDTF">2024-03-08T17:58:27Z</dcterms:modified>
</cp:coreProperties>
</file>