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15" windowWidth="17895" windowHeight="8895" firstSheet="2" activeTab="6"/>
  </bookViews>
  <sheets>
    <sheet name="Executive Summary" sheetId="1" r:id="rId1"/>
    <sheet name="Performance VS Strategic Goals" sheetId="2" r:id="rId2"/>
    <sheet name="Manually Updated Stats" sheetId="3" r:id="rId3"/>
    <sheet name="Valuations" sheetId="4" r:id="rId4"/>
    <sheet name="Stats (A)" sheetId="5" r:id="rId5"/>
    <sheet name="Stats (B)" sheetId="6" r:id="rId6"/>
    <sheet name="Raw Data" sheetId="7" r:id="rId7"/>
    <sheet name="Rough Work" sheetId="8" state="hidden" r:id="rId8"/>
  </sheets>
  <definedNames>
    <definedName name="AC_DC_COST" localSheetId="6">#REF!</definedName>
    <definedName name="AC_DC_NUM" localSheetId="6">#REF!</definedName>
    <definedName name="CERTI_COST" localSheetId="6">#REF!</definedName>
    <definedName name="CERTI_NUM" localSheetId="6">#REF!</definedName>
    <definedName name="CERTIFICATION_COST" localSheetId="6">#REF!</definedName>
    <definedName name="CLIENTS_SERVED" localSheetId="6">#REF!</definedName>
    <definedName name="COMPLAINTS_ON_SERVICE" localSheetId="6">#REF!</definedName>
    <definedName name="CONSU_COST" localSheetId="6">#REF!</definedName>
    <definedName name="CONSU_NUM" localSheetId="6">#REF!</definedName>
    <definedName name="COTIF" localSheetId="6">#REF!</definedName>
    <definedName name="CURRENT_YEAR" localSheetId="6">'Raw Data'!$B$4</definedName>
    <definedName name="D_ACT_COST" localSheetId="6">#REF!</definedName>
    <definedName name="D_ACT_NUM" localSheetId="6">#REF!</definedName>
    <definedName name="DEPARTMENT" localSheetId="6">'Raw Data'!$A$1</definedName>
    <definedName name="EARNING_JOBS" localSheetId="6">#REF!</definedName>
    <definedName name="EARNINGS_FROM_NEW_CLIENTS" localSheetId="6">#REF!</definedName>
    <definedName name="EFFIC_COST" localSheetId="6">#REF!</definedName>
    <definedName name="EFFIC_NUM" localSheetId="6">#REF!</definedName>
    <definedName name="ELECT_COST" localSheetId="6">#REF!</definedName>
    <definedName name="ELECT_NUM" localSheetId="6">#REF!</definedName>
    <definedName name="END_OF_LAST_PERIOD" localSheetId="6">#REF!</definedName>
    <definedName name="END_OF_THIS_PERIOD" localSheetId="6">#REF!</definedName>
    <definedName name="END_OF_YEAR_TO_DATE_PERIOD" localSheetId="6">#REF!</definedName>
    <definedName name="ENERG_COST" localSheetId="6">#REF!</definedName>
    <definedName name="ENERG_NUM" localSheetId="6">#REF!</definedName>
    <definedName name="FACTORY_PLANT_VISITS" localSheetId="6">#REF!</definedName>
    <definedName name="INTER_COST" localSheetId="6">#REF!</definedName>
    <definedName name="INTER_NUM" localSheetId="6">#REF!</definedName>
    <definedName name="JOB_RECEIVED_AND_COMPL_IN_PERIOD" localSheetId="6">#REF!</definedName>
    <definedName name="JOBS_RECEIVED_AND_UNFIN_IN_PERIOD" localSheetId="6">#REF!</definedName>
    <definedName name="JOBS_RECEIVED_IN_PERIOD" localSheetId="6">#REF!</definedName>
    <definedName name="JOBS_SCHEDULED_FOR_COMPLETION" localSheetId="6">#REF!</definedName>
    <definedName name="LAST_AC_DC_COST" localSheetId="6">#REF!</definedName>
    <definedName name="LAST_AC_DC_NUM" localSheetId="6">#REF!</definedName>
    <definedName name="LAST_CERTI_COST" localSheetId="6">#REF!</definedName>
    <definedName name="LAST_CERTI_NUM" localSheetId="6">#REF!</definedName>
    <definedName name="LAST_CLIENTS_SERVED" localSheetId="6">#REF!</definedName>
    <definedName name="LAST_COMPLAINTS_ON_SERVICE" localSheetId="6">#REF!</definedName>
    <definedName name="LAST_CONSU_COST" localSheetId="6">#REF!</definedName>
    <definedName name="LAST_CONSU_NUM" localSheetId="6">#REF!</definedName>
    <definedName name="LAST_COTIF" localSheetId="6">#REF!</definedName>
    <definedName name="LAST_D_ACT_COST" localSheetId="6">#REF!</definedName>
    <definedName name="LAST_D_ACT_NUM" localSheetId="6">#REF!</definedName>
    <definedName name="LAST_EARNING_JOBS" localSheetId="6">#REF!</definedName>
    <definedName name="LAST_EARNINGS_FROM_NEW_CLIENTS" localSheetId="6">#REF!</definedName>
    <definedName name="LAST_EFFIC_COST" localSheetId="6">#REF!</definedName>
    <definedName name="LAST_EFFIC_NUM" localSheetId="6">#REF!</definedName>
    <definedName name="LAST_ELECT_COST" localSheetId="6">#REF!</definedName>
    <definedName name="LAST_ELECT_NUM" localSheetId="6">#REF!</definedName>
    <definedName name="LAST_ENERG_COST" localSheetId="6">#REF!</definedName>
    <definedName name="LAST_ENERG_NUM" localSheetId="6">#REF!</definedName>
    <definedName name="LAST_FACTORY_PLANT_VISITS" localSheetId="6">#REF!</definedName>
    <definedName name="LAST_INTER_COST" localSheetId="6">#REF!</definedName>
    <definedName name="LAST_INTER_NUM" localSheetId="6">#REF!</definedName>
    <definedName name="LAST_JOB_RECEIVED_AND_COMPL_IN_PERIOD" localSheetId="6">#REF!</definedName>
    <definedName name="LAST_JOBS_RECEIVED_AND_UNFIN_IN_PERIOD" localSheetId="6">#REF!</definedName>
    <definedName name="LAST_JOBS_RECEIVED_IN_PERIOD" localSheetId="6">#REF!</definedName>
    <definedName name="LAST_JOBS_SCHEDULED_FOR_COMPLETION" localSheetId="6">#REF!</definedName>
    <definedName name="LAST_MEETG_COST" localSheetId="6">#REF!</definedName>
    <definedName name="LAST_MEETG_NUM" localSheetId="6">#REF!</definedName>
    <definedName name="LAST_MISCE_COST" localSheetId="6">#REF!</definedName>
    <definedName name="LAST_MISCE_NUM" localSheetId="6">#REF!</definedName>
    <definedName name="LAST_MISPR_COST" localSheetId="6">#REF!</definedName>
    <definedName name="LAST_MISPR_NUM" localSheetId="6">#REF!</definedName>
    <definedName name="LAST_NEW_CLIENTS_SERVED" localSheetId="6">#REF!</definedName>
    <definedName name="LAST_NON_EARNING_JOBS" localSheetId="6">#REF!</definedName>
    <definedName name="LAST_O_CAL_COST" localSheetId="6">#REF!</definedName>
    <definedName name="LAST_O_CAL_NUM" localSheetId="6">#REF!</definedName>
    <definedName name="LAST_O_TES_COST" localSheetId="6">#REF!</definedName>
    <definedName name="LAST_O_TES_NUM" localSheetId="6">#REF!</definedName>
    <definedName name="LAST_OTHER_VISITS" localSheetId="6">#REF!</definedName>
    <definedName name="LAST_R_AND_D_COST" localSheetId="6">#REF!</definedName>
    <definedName name="LAST_R_AND_D_NUM" localSheetId="6">#REF!</definedName>
    <definedName name="LAST_SAMPLES" localSheetId="6">#REF!</definedName>
    <definedName name="LAST_SCP_C_COST" localSheetId="6">#REF!</definedName>
    <definedName name="LAST_SCP_C_NUM" localSheetId="6">#REF!</definedName>
    <definedName name="LAST_SP_PR_COST" localSheetId="6">#REF!</definedName>
    <definedName name="LAST_SP_PR_NUM" localSheetId="6">#REF!</definedName>
    <definedName name="LAST_TEMPE_COST" localSheetId="6">#REF!</definedName>
    <definedName name="LAST_TEMPE_NUM" localSheetId="6">#REF!</definedName>
    <definedName name="LAST_TOTAL_JOBS_COMPL_ON_TIME" localSheetId="6">#REF!</definedName>
    <definedName name="LAST_TOTAL_JOBS_COMPLETED" localSheetId="6">#REF!</definedName>
    <definedName name="LAST_UL_IN_COST" localSheetId="6">#REF!</definedName>
    <definedName name="LAST_UL_IN_NUM" localSheetId="6">#REF!</definedName>
    <definedName name="LAST_YEAR" localSheetId="6">#REF!</definedName>
    <definedName name="MEETG_COST" localSheetId="6">#REF!</definedName>
    <definedName name="MEETG_NUM" localSheetId="6">#REF!</definedName>
    <definedName name="MISCE_COST" localSheetId="6">#REF!</definedName>
    <definedName name="MISCE_NUM" localSheetId="6">#REF!</definedName>
    <definedName name="MISPR_COST" localSheetId="6">#REF!</definedName>
    <definedName name="MISPR_NUM" localSheetId="6">#REF!</definedName>
    <definedName name="NEW_CLIENTS_SERVED" localSheetId="6">#REF!</definedName>
    <definedName name="NON_EARNING_JOBS" localSheetId="6">#REF!</definedName>
    <definedName name="O_CAL_COST" localSheetId="6">#REF!</definedName>
    <definedName name="O_CAL_NUM" localSheetId="6">#REF!</definedName>
    <definedName name="O_TES_COST" localSheetId="6">#REF!</definedName>
    <definedName name="O_TES_NUM" localSheetId="6">#REF!</definedName>
    <definedName name="OTHER_VISITS" localSheetId="6">#REF!</definedName>
    <definedName name="R_AND_D_COST" localSheetId="6">#REF!</definedName>
    <definedName name="R_AND_D_NUM" localSheetId="6">#REF!</definedName>
    <definedName name="REPORT_PERIOD" localSheetId="6">#REF!</definedName>
    <definedName name="SAMPLES" localSheetId="6">#REF!</definedName>
    <definedName name="SCP_C_COST" localSheetId="6">#REF!</definedName>
    <definedName name="SCP_C_NUM" localSheetId="6">#REF!</definedName>
    <definedName name="SOURCE_AREAS" localSheetId="6">#REF!</definedName>
    <definedName name="SP_PR_COST" localSheetId="6">#REF!</definedName>
    <definedName name="SP_PR_NUM" localSheetId="6">#REF!</definedName>
    <definedName name="START_OF_LAST_PERIOD" localSheetId="6">#REF!</definedName>
    <definedName name="START_OF_THIS_PERIOD" localSheetId="6">#REF!</definedName>
    <definedName name="START_OF_YEAR_TO_DATE_PERIOD" localSheetId="6">#REF!</definedName>
    <definedName name="TEMPE_COST" localSheetId="6">#REF!</definedName>
    <definedName name="TEMPE_NUM" localSheetId="6">#REF!</definedName>
    <definedName name="TOTAL_JOBS_COMPL_ON_TIME" localSheetId="6">#REF!</definedName>
    <definedName name="TOTAL_JOBS_COMPLETED" localSheetId="6">#REF!</definedName>
    <definedName name="UL_IN_COST" localSheetId="6">#REF!</definedName>
    <definedName name="UL_IN_NUM" localSheetId="6">#REF!</definedName>
    <definedName name="YTD_AC_DC_COST" localSheetId="6">#REF!</definedName>
    <definedName name="YTD_AC_DC_NUM" localSheetId="6">#REF!</definedName>
    <definedName name="YTD_CERTI_COST" localSheetId="6">#REF!</definedName>
    <definedName name="YTD_CERTI_NUM" localSheetId="6">#REF!</definedName>
    <definedName name="YTD_CLIENTS_SERVED" localSheetId="6">#REF!</definedName>
    <definedName name="YTD_COMPLAINTS_ON_SERVICE" localSheetId="6">#REF!</definedName>
    <definedName name="YTD_CONSU_COST" localSheetId="6">#REF!</definedName>
    <definedName name="YTD_CONSU_NUM" localSheetId="6">#REF!</definedName>
    <definedName name="YTD_COTIF" localSheetId="6">#REF!</definedName>
    <definedName name="YTD_D_ACT_COST" localSheetId="6">#REF!</definedName>
    <definedName name="YTD_D_ACT_NUM" localSheetId="6">#REF!</definedName>
    <definedName name="YTD_EARNING_JOBS" localSheetId="6">#REF!</definedName>
    <definedName name="YTD_EARNINGS_FROM_NEW_CLIENTS" localSheetId="6">#REF!</definedName>
    <definedName name="YTD_EFFIC_COST" localSheetId="6">#REF!</definedName>
    <definedName name="YTD_EFFIC_NUM" localSheetId="6">#REF!</definedName>
    <definedName name="YTD_ELECT_COST" localSheetId="6">#REF!</definedName>
    <definedName name="YTD_ELECT_NUM" localSheetId="6">#REF!</definedName>
    <definedName name="YTD_ENERG_COST" localSheetId="6">#REF!</definedName>
    <definedName name="YTD_ENERG_NUM" localSheetId="6">#REF!</definedName>
    <definedName name="YTD_FACTORY_PLANT_VISITS" localSheetId="6">#REF!</definedName>
    <definedName name="YTD_INTER_COST" localSheetId="6">#REF!</definedName>
    <definedName name="YTD_INTER_NUM" localSheetId="6">#REF!</definedName>
    <definedName name="YTD_JOB_RECEIVED_AND_COMPL_IN_PERIOD" localSheetId="6">#REF!</definedName>
    <definedName name="YTD_JOBS_RECEIVED_AND_UNFIN_IN_PERIOD" localSheetId="6">#REF!</definedName>
    <definedName name="YTD_JOBS_RECEIVED_IN_PERIOD" localSheetId="6">#REF!</definedName>
    <definedName name="YTD_JOBS_SCHEDULED_FOR_COMPLETION" localSheetId="6">#REF!</definedName>
    <definedName name="YTD_MEETG_COST" localSheetId="6">#REF!</definedName>
    <definedName name="YTD_MEETG_NUM" localSheetId="6">#REF!</definedName>
    <definedName name="YTD_MISCE_COST" localSheetId="6">#REF!</definedName>
    <definedName name="YTD_MISCE_NUM" localSheetId="6">#REF!</definedName>
    <definedName name="YTD_MISPR_COST" localSheetId="6">#REF!</definedName>
    <definedName name="YTD_MISPR_NUM" localSheetId="6">#REF!</definedName>
    <definedName name="YTD_NEW_CLIENTS_SERVED" localSheetId="6">#REF!</definedName>
    <definedName name="YTD_NON_EARNING_JOBS" localSheetId="6">#REF!</definedName>
    <definedName name="YTD_O_CAL_COST" localSheetId="6">#REF!</definedName>
    <definedName name="YTD_O_CAL_NUM" localSheetId="6">#REF!</definedName>
    <definedName name="YTD_O_TES_COST" localSheetId="6">#REF!</definedName>
    <definedName name="YTD_O_TES_NUM" localSheetId="6">#REF!</definedName>
    <definedName name="YTD_OTHER_VISITS" localSheetId="6">#REF!</definedName>
    <definedName name="YTD_R_AND_D_COST" localSheetId="6">#REF!</definedName>
    <definedName name="YTD_R_AND_D_NUM" localSheetId="6">#REF!</definedName>
    <definedName name="YTD_SAMPLES" localSheetId="6">#REF!</definedName>
    <definedName name="YTD_SCP_C_COST" localSheetId="6">#REF!</definedName>
    <definedName name="YTD_SCP_C_NUM" localSheetId="6">#REF!</definedName>
    <definedName name="YTD_SP_PR_COST" localSheetId="6">#REF!</definedName>
    <definedName name="YTD_SP_PR_NUM" localSheetId="6">#REF!</definedName>
    <definedName name="YTD_TEMPE_COST" localSheetId="6">#REF!</definedName>
    <definedName name="YTD_TEMPE_NUM" localSheetId="6">#REF!</definedName>
    <definedName name="YTD_TOTAL_JOBS_COMPL_ON_TIME" localSheetId="6">#REF!</definedName>
    <definedName name="YTD_TOTAL_JOBS_COMPLETED" localSheetId="6">#REF!</definedName>
    <definedName name="YTD_UL_IN_COST" localSheetId="6">#REF!</definedName>
    <definedName name="YTD_UL_IN_NUM" localSheetId="6">#REF!</definedName>
  </definedNames>
  <calcPr calcId="145621"/>
  <extLst>
    <ext uri="GoogleSheetsCustomDataVersion1">
      <go:sheetsCustomData xmlns:go="http://customooxmlschemas.google.com/" r:id="rId12" roundtripDataSignature="AMtx7mhUUcDoapGrd65k5fWzvnDpZftIPg=="/>
    </ext>
  </extLst>
</workbook>
</file>

<file path=xl/calcChain.xml><?xml version="1.0" encoding="utf-8"?>
<calcChain xmlns="http://schemas.openxmlformats.org/spreadsheetml/2006/main">
  <c r="X49" i="8" l="1"/>
  <c r="X48" i="8"/>
  <c r="S47" i="8"/>
  <c r="W46" i="8"/>
  <c r="W45" i="8"/>
  <c r="Q45" i="8"/>
  <c r="C16" i="8"/>
  <c r="C13" i="8"/>
  <c r="C12" i="8"/>
  <c r="A12" i="8"/>
  <c r="E11" i="8"/>
  <c r="A11" i="8"/>
  <c r="E10" i="8"/>
  <c r="C10" i="8"/>
  <c r="C8" i="8"/>
  <c r="F6" i="8"/>
  <c r="E6" i="8"/>
  <c r="E5" i="8"/>
  <c r="C3" i="8"/>
  <c r="A3" i="8"/>
  <c r="U1" i="8"/>
  <c r="S1" i="8"/>
  <c r="P1" i="8"/>
  <c r="H1" i="8"/>
  <c r="G1" i="8"/>
  <c r="D1" i="8"/>
  <c r="B1" i="8"/>
  <c r="A1" i="8"/>
  <c r="AO3" i="6"/>
  <c r="C3" i="6"/>
  <c r="AO2" i="6"/>
  <c r="X2" i="6"/>
  <c r="C2" i="6"/>
  <c r="K6" i="5"/>
  <c r="AO3" i="5"/>
  <c r="C3" i="5"/>
  <c r="AO2" i="5"/>
  <c r="X2" i="5"/>
  <c r="C2" i="5"/>
  <c r="AY6" i="4"/>
  <c r="AI6" i="4"/>
  <c r="S6" i="4"/>
  <c r="K6" i="4"/>
  <c r="AU6" i="4" s="1"/>
  <c r="AO3" i="4"/>
  <c r="C3" i="4"/>
  <c r="AO2" i="4"/>
  <c r="X2" i="4"/>
  <c r="C2" i="4"/>
  <c r="J1" i="4"/>
  <c r="AO3" i="3"/>
  <c r="C3" i="3"/>
  <c r="AV2" i="3"/>
  <c r="AO2" i="3"/>
  <c r="X2" i="3"/>
  <c r="C2" i="3"/>
  <c r="AO3" i="2"/>
  <c r="C3" i="2"/>
  <c r="AO2" i="2"/>
  <c r="X2" i="2"/>
  <c r="C2" i="2"/>
  <c r="J1" i="2"/>
  <c r="AV3" i="1"/>
  <c r="AV3" i="6" s="1"/>
  <c r="K3" i="1"/>
  <c r="K3" i="6" s="1"/>
  <c r="AV2" i="1"/>
  <c r="AV2" i="6" s="1"/>
  <c r="K2" i="1"/>
  <c r="K2" i="3" s="1"/>
  <c r="J1" i="1"/>
  <c r="J1" i="6" s="1"/>
  <c r="AU6" i="6" l="1"/>
  <c r="AU6" i="5"/>
  <c r="S6" i="6"/>
  <c r="S6" i="5"/>
  <c r="K2" i="4"/>
  <c r="K2" i="2"/>
  <c r="K2" i="6"/>
  <c r="K2" i="5"/>
  <c r="AI6" i="6"/>
  <c r="AI6" i="5"/>
  <c r="AY6" i="6"/>
  <c r="AY90" i="6" s="1"/>
  <c r="AY6" i="5"/>
  <c r="AV2" i="2"/>
  <c r="AV3" i="2"/>
  <c r="K3" i="3"/>
  <c r="AV2" i="4"/>
  <c r="AV3" i="4"/>
  <c r="W6" i="4"/>
  <c r="AM6" i="4"/>
  <c r="BC6" i="4"/>
  <c r="K3" i="5"/>
  <c r="AU59" i="6"/>
  <c r="AI64" i="6"/>
  <c r="S76" i="6"/>
  <c r="AI81" i="6"/>
  <c r="AI98" i="6"/>
  <c r="J1" i="3"/>
  <c r="AA6" i="4"/>
  <c r="AQ6" i="4"/>
  <c r="J1" i="5"/>
  <c r="K6" i="6"/>
  <c r="K23" i="6"/>
  <c r="K35" i="6"/>
  <c r="K51" i="6"/>
  <c r="AI60" i="6"/>
  <c r="S71" i="6"/>
  <c r="AI77" i="6"/>
  <c r="AY99" i="6"/>
  <c r="AI254" i="6"/>
  <c r="S254" i="6"/>
  <c r="AI252" i="6"/>
  <c r="AY251" i="6"/>
  <c r="AI251" i="6"/>
  <c r="S251" i="6"/>
  <c r="AI250" i="6"/>
  <c r="S250" i="6"/>
  <c r="AY249" i="6"/>
  <c r="AI249" i="6"/>
  <c r="S249" i="6"/>
  <c r="AY248" i="6"/>
  <c r="AI248" i="6"/>
  <c r="AU254" i="6"/>
  <c r="AU252" i="6"/>
  <c r="AU250" i="6"/>
  <c r="AU248" i="6"/>
  <c r="S248" i="6"/>
  <c r="AU247" i="6"/>
  <c r="AY246" i="6"/>
  <c r="K246" i="6"/>
  <c r="AI245" i="6"/>
  <c r="S244" i="6"/>
  <c r="AU243" i="6"/>
  <c r="AY242" i="6"/>
  <c r="K242" i="6"/>
  <c r="AI241" i="6"/>
  <c r="S240" i="6"/>
  <c r="AU239" i="6"/>
  <c r="AY238" i="6"/>
  <c r="AI237" i="6"/>
  <c r="S236" i="6"/>
  <c r="AU234" i="6"/>
  <c r="AI232" i="6"/>
  <c r="S231" i="6"/>
  <c r="AU230" i="6"/>
  <c r="AY229" i="6"/>
  <c r="K229" i="6"/>
  <c r="AI228" i="6"/>
  <c r="S227" i="6"/>
  <c r="AU226" i="6"/>
  <c r="AY225" i="6"/>
  <c r="AI225" i="6"/>
  <c r="S225" i="6"/>
  <c r="AY224" i="6"/>
  <c r="AI224" i="6"/>
  <c r="S224" i="6"/>
  <c r="AY223" i="6"/>
  <c r="AI223" i="6"/>
  <c r="S223" i="6"/>
  <c r="AY222" i="6"/>
  <c r="AI222" i="6"/>
  <c r="S222" i="6"/>
  <c r="AY221" i="6"/>
  <c r="AI221" i="6"/>
  <c r="S221" i="6"/>
  <c r="AY220" i="6"/>
  <c r="AI220" i="6"/>
  <c r="S220" i="6"/>
  <c r="AY219" i="6"/>
  <c r="AI219" i="6"/>
  <c r="S219" i="6"/>
  <c r="AY218" i="6"/>
  <c r="AI218" i="6"/>
  <c r="S218" i="6"/>
  <c r="AY217" i="6"/>
  <c r="AI217" i="6"/>
  <c r="S217" i="6"/>
  <c r="K254" i="6"/>
  <c r="K252" i="6"/>
  <c r="K250" i="6"/>
  <c r="S247" i="6"/>
  <c r="AU246" i="6"/>
  <c r="AY245" i="6"/>
  <c r="K245" i="6"/>
  <c r="AI244" i="6"/>
  <c r="S243" i="6"/>
  <c r="AU242" i="6"/>
  <c r="AY241" i="6"/>
  <c r="K241" i="6"/>
  <c r="AI240" i="6"/>
  <c r="S239" i="6"/>
  <c r="AU238" i="6"/>
  <c r="AY237" i="6"/>
  <c r="K237" i="6"/>
  <c r="AI236" i="6"/>
  <c r="S234" i="6"/>
  <c r="AY232" i="6"/>
  <c r="K232" i="6"/>
  <c r="AI231" i="6"/>
  <c r="S230" i="6"/>
  <c r="AU229" i="6"/>
  <c r="AY228" i="6"/>
  <c r="K228" i="6"/>
  <c r="AI227" i="6"/>
  <c r="S226" i="6"/>
  <c r="AU225" i="6"/>
  <c r="AU224" i="6"/>
  <c r="AU223" i="6"/>
  <c r="AU222" i="6"/>
  <c r="AU221" i="6"/>
  <c r="AU220" i="6"/>
  <c r="AU219" i="6"/>
  <c r="AU218" i="6"/>
  <c r="AU217" i="6"/>
  <c r="AU216" i="6"/>
  <c r="AU214" i="6"/>
  <c r="AU212" i="6"/>
  <c r="AU211" i="6"/>
  <c r="AU210" i="6"/>
  <c r="AU209" i="6"/>
  <c r="AU208" i="6"/>
  <c r="AU251" i="6"/>
  <c r="K248" i="6"/>
  <c r="S246" i="6"/>
  <c r="AI243" i="6"/>
  <c r="AU241" i="6"/>
  <c r="AY240" i="6"/>
  <c r="K240" i="6"/>
  <c r="S238" i="6"/>
  <c r="AI234" i="6"/>
  <c r="AU232" i="6"/>
  <c r="AU233" i="6" s="1"/>
  <c r="AY231" i="6"/>
  <c r="K231" i="6"/>
  <c r="S229" i="6"/>
  <c r="AI226" i="6"/>
  <c r="K225" i="6"/>
  <c r="K223" i="6"/>
  <c r="K221" i="6"/>
  <c r="K219" i="6"/>
  <c r="K217" i="6"/>
  <c r="S216" i="6"/>
  <c r="AI212" i="6"/>
  <c r="K212" i="6"/>
  <c r="S211" i="6"/>
  <c r="AY209" i="6"/>
  <c r="AI208" i="6"/>
  <c r="K208" i="6"/>
  <c r="K207" i="6"/>
  <c r="K206" i="6"/>
  <c r="K205" i="6"/>
  <c r="K204" i="6"/>
  <c r="K203" i="6"/>
  <c r="K202" i="6"/>
  <c r="K201" i="6"/>
  <c r="K200" i="6"/>
  <c r="K199" i="6"/>
  <c r="K249" i="6"/>
  <c r="AY247" i="6"/>
  <c r="K247" i="6"/>
  <c r="S245" i="6"/>
  <c r="AI242" i="6"/>
  <c r="AU240" i="6"/>
  <c r="AY239" i="6"/>
  <c r="K239" i="6"/>
  <c r="S237" i="6"/>
  <c r="AU231" i="6"/>
  <c r="AY230" i="6"/>
  <c r="K230" i="6"/>
  <c r="S228" i="6"/>
  <c r="AI216" i="6"/>
  <c r="K216" i="6"/>
  <c r="S214" i="6"/>
  <c r="AY212" i="6"/>
  <c r="AY213" i="6" s="1"/>
  <c r="AI211" i="6"/>
  <c r="K211" i="6"/>
  <c r="S210" i="6"/>
  <c r="AY208" i="6"/>
  <c r="AU249" i="6"/>
  <c r="AI247" i="6"/>
  <c r="AU245" i="6"/>
  <c r="AY244" i="6"/>
  <c r="K244" i="6"/>
  <c r="S242" i="6"/>
  <c r="AI239" i="6"/>
  <c r="AU237" i="6"/>
  <c r="AY236" i="6"/>
  <c r="K236" i="6"/>
  <c r="AI230" i="6"/>
  <c r="AU228" i="6"/>
  <c r="AY227" i="6"/>
  <c r="K227" i="6"/>
  <c r="K224" i="6"/>
  <c r="K222" i="6"/>
  <c r="K220" i="6"/>
  <c r="K218" i="6"/>
  <c r="AY216" i="6"/>
  <c r="AI214" i="6"/>
  <c r="K214" i="6"/>
  <c r="AY211" i="6"/>
  <c r="AI210" i="6"/>
  <c r="K210" i="6"/>
  <c r="S209" i="6"/>
  <c r="AY207" i="6"/>
  <c r="AI207" i="6"/>
  <c r="S207" i="6"/>
  <c r="AY206" i="6"/>
  <c r="AI206" i="6"/>
  <c r="S206" i="6"/>
  <c r="AY205" i="6"/>
  <c r="AI205" i="6"/>
  <c r="S205" i="6"/>
  <c r="AY204" i="6"/>
  <c r="AI204" i="6"/>
  <c r="S204" i="6"/>
  <c r="AY203" i="6"/>
  <c r="AI203" i="6"/>
  <c r="S203" i="6"/>
  <c r="AY202" i="6"/>
  <c r="AI202" i="6"/>
  <c r="S202" i="6"/>
  <c r="AY201" i="6"/>
  <c r="AI201" i="6"/>
  <c r="S201" i="6"/>
  <c r="AY200" i="6"/>
  <c r="AI200" i="6"/>
  <c r="S200" i="6"/>
  <c r="AY199" i="6"/>
  <c r="AU244" i="6"/>
  <c r="S241" i="6"/>
  <c r="AI229" i="6"/>
  <c r="K226" i="6"/>
  <c r="AY214" i="6"/>
  <c r="AI209" i="6"/>
  <c r="AU207" i="6"/>
  <c r="AU203" i="6"/>
  <c r="AU199" i="6"/>
  <c r="AY243" i="6"/>
  <c r="AU236" i="6"/>
  <c r="S232" i="6"/>
  <c r="AY210" i="6"/>
  <c r="K209" i="6"/>
  <c r="AU204" i="6"/>
  <c r="AU200" i="6"/>
  <c r="AI199" i="6"/>
  <c r="AI198" i="6"/>
  <c r="S198" i="6"/>
  <c r="AY197" i="6"/>
  <c r="AI197" i="6"/>
  <c r="S197" i="6"/>
  <c r="AY196" i="6"/>
  <c r="AI196" i="6"/>
  <c r="S196" i="6"/>
  <c r="AY194" i="6"/>
  <c r="AI194" i="6"/>
  <c r="S194" i="6"/>
  <c r="AY192" i="6"/>
  <c r="AI192" i="6"/>
  <c r="S192" i="6"/>
  <c r="AY191" i="6"/>
  <c r="AI191" i="6"/>
  <c r="S191" i="6"/>
  <c r="AY190" i="6"/>
  <c r="AI190" i="6"/>
  <c r="S190" i="6"/>
  <c r="AY189" i="6"/>
  <c r="AI189" i="6"/>
  <c r="S189" i="6"/>
  <c r="AY188" i="6"/>
  <c r="AI188" i="6"/>
  <c r="S188" i="6"/>
  <c r="AY187" i="6"/>
  <c r="AI187" i="6"/>
  <c r="S187" i="6"/>
  <c r="AY186" i="6"/>
  <c r="AI186" i="6"/>
  <c r="S186" i="6"/>
  <c r="AY185" i="6"/>
  <c r="AI185" i="6"/>
  <c r="S185" i="6"/>
  <c r="AY184" i="6"/>
  <c r="AI184" i="6"/>
  <c r="S184" i="6"/>
  <c r="AY183" i="6"/>
  <c r="AI183" i="6"/>
  <c r="S183" i="6"/>
  <c r="AY182" i="6"/>
  <c r="AI182" i="6"/>
  <c r="S182" i="6"/>
  <c r="AY181" i="6"/>
  <c r="AI181" i="6"/>
  <c r="S181" i="6"/>
  <c r="AY180" i="6"/>
  <c r="AI180" i="6"/>
  <c r="S180" i="6"/>
  <c r="AY179" i="6"/>
  <c r="AI179" i="6"/>
  <c r="S179" i="6"/>
  <c r="AY178" i="6"/>
  <c r="AI178" i="6"/>
  <c r="S178" i="6"/>
  <c r="AY177" i="6"/>
  <c r="AI177" i="6"/>
  <c r="S177" i="6"/>
  <c r="AY176" i="6"/>
  <c r="AI176" i="6"/>
  <c r="S176" i="6"/>
  <c r="AY174" i="6"/>
  <c r="AI174" i="6"/>
  <c r="S174" i="6"/>
  <c r="AY172" i="6"/>
  <c r="AI172" i="6"/>
  <c r="S172" i="6"/>
  <c r="AY171" i="6"/>
  <c r="AI171" i="6"/>
  <c r="S171" i="6"/>
  <c r="AY170" i="6"/>
  <c r="AI170" i="6"/>
  <c r="S170" i="6"/>
  <c r="AY169" i="6"/>
  <c r="AI169" i="6"/>
  <c r="S169" i="6"/>
  <c r="AY168" i="6"/>
  <c r="AI168" i="6"/>
  <c r="S168" i="6"/>
  <c r="AY167" i="6"/>
  <c r="AI167" i="6"/>
  <c r="S167" i="6"/>
  <c r="AY166" i="6"/>
  <c r="AI166" i="6"/>
  <c r="S166" i="6"/>
  <c r="AY165" i="6"/>
  <c r="AI165" i="6"/>
  <c r="S165" i="6"/>
  <c r="AY164" i="6"/>
  <c r="AI164" i="6"/>
  <c r="S164" i="6"/>
  <c r="AY163" i="6"/>
  <c r="AI163" i="6"/>
  <c r="S163" i="6"/>
  <c r="AY162" i="6"/>
  <c r="AI162" i="6"/>
  <c r="S162" i="6"/>
  <c r="AY161" i="6"/>
  <c r="AI161" i="6"/>
  <c r="S161" i="6"/>
  <c r="AY160" i="6"/>
  <c r="AI160" i="6"/>
  <c r="S160" i="6"/>
  <c r="AY159" i="6"/>
  <c r="AI159" i="6"/>
  <c r="S159" i="6"/>
  <c r="AY158" i="6"/>
  <c r="AI158" i="6"/>
  <c r="S158" i="6"/>
  <c r="AY157" i="6"/>
  <c r="AI157" i="6"/>
  <c r="S157" i="6"/>
  <c r="AY156" i="6"/>
  <c r="AI156" i="6"/>
  <c r="S156" i="6"/>
  <c r="AY154" i="6"/>
  <c r="AI154" i="6"/>
  <c r="S154" i="6"/>
  <c r="AY152" i="6"/>
  <c r="AI152" i="6"/>
  <c r="S152" i="6"/>
  <c r="AY151" i="6"/>
  <c r="AI151" i="6"/>
  <c r="S151" i="6"/>
  <c r="AY150" i="6"/>
  <c r="AI150" i="6"/>
  <c r="S150" i="6"/>
  <c r="AY149" i="6"/>
  <c r="AI149" i="6"/>
  <c r="S149" i="6"/>
  <c r="AY148" i="6"/>
  <c r="AI148" i="6"/>
  <c r="S148" i="6"/>
  <c r="AY147" i="6"/>
  <c r="AI147" i="6"/>
  <c r="S147" i="6"/>
  <c r="AY146" i="6"/>
  <c r="K251" i="6"/>
  <c r="AI246" i="6"/>
  <c r="K243" i="6"/>
  <c r="AY234" i="6"/>
  <c r="AU227" i="6"/>
  <c r="S212" i="6"/>
  <c r="S213" i="6" s="1"/>
  <c r="AU205" i="6"/>
  <c r="AU201" i="6"/>
  <c r="AY198" i="6"/>
  <c r="AU197" i="6"/>
  <c r="AU196" i="6"/>
  <c r="AU194" i="6"/>
  <c r="AU192" i="6"/>
  <c r="AU193" i="6" s="1"/>
  <c r="AU191" i="6"/>
  <c r="AU190" i="6"/>
  <c r="AU189" i="6"/>
  <c r="AU188" i="6"/>
  <c r="AU187" i="6"/>
  <c r="AU186" i="6"/>
  <c r="AU185" i="6"/>
  <c r="AU184" i="6"/>
  <c r="AU183" i="6"/>
  <c r="AU182" i="6"/>
  <c r="AU181" i="6"/>
  <c r="AU180" i="6"/>
  <c r="AU179" i="6"/>
  <c r="AU178" i="6"/>
  <c r="AU177" i="6"/>
  <c r="AU176" i="6"/>
  <c r="AU174" i="6"/>
  <c r="AU172" i="6"/>
  <c r="AU171" i="6"/>
  <c r="AU170" i="6"/>
  <c r="AU169" i="6"/>
  <c r="AU168" i="6"/>
  <c r="AU167" i="6"/>
  <c r="AU166" i="6"/>
  <c r="AU165" i="6"/>
  <c r="AU164" i="6"/>
  <c r="AU163" i="6"/>
  <c r="AU162" i="6"/>
  <c r="AU161" i="6"/>
  <c r="AU160" i="6"/>
  <c r="AU159" i="6"/>
  <c r="AU158" i="6"/>
  <c r="AU157" i="6"/>
  <c r="AU156" i="6"/>
  <c r="K234" i="6"/>
  <c r="K198" i="6"/>
  <c r="K189" i="6"/>
  <c r="K185" i="6"/>
  <c r="K181" i="6"/>
  <c r="K177" i="6"/>
  <c r="K172" i="6"/>
  <c r="K168" i="6"/>
  <c r="K164" i="6"/>
  <c r="K160" i="6"/>
  <c r="K156" i="6"/>
  <c r="K151" i="6"/>
  <c r="K149" i="6"/>
  <c r="K147" i="6"/>
  <c r="AI146" i="6"/>
  <c r="S146" i="6"/>
  <c r="AY145" i="6"/>
  <c r="AI145" i="6"/>
  <c r="S145" i="6"/>
  <c r="AY144" i="6"/>
  <c r="AI144" i="6"/>
  <c r="S144" i="6"/>
  <c r="AY143" i="6"/>
  <c r="AI143" i="6"/>
  <c r="S143" i="6"/>
  <c r="AY142" i="6"/>
  <c r="AI142" i="6"/>
  <c r="S142" i="6"/>
  <c r="AY141" i="6"/>
  <c r="AI141" i="6"/>
  <c r="S141" i="6"/>
  <c r="AY140" i="6"/>
  <c r="AI140" i="6"/>
  <c r="S140" i="6"/>
  <c r="AY139" i="6"/>
  <c r="AI139" i="6"/>
  <c r="S139" i="6"/>
  <c r="AY138" i="6"/>
  <c r="AI138" i="6"/>
  <c r="S138" i="6"/>
  <c r="AY137" i="6"/>
  <c r="AI137" i="6"/>
  <c r="S137" i="6"/>
  <c r="AY136" i="6"/>
  <c r="AI136" i="6"/>
  <c r="S136" i="6"/>
  <c r="AY134" i="6"/>
  <c r="AI134" i="6"/>
  <c r="S134" i="6"/>
  <c r="AY132" i="6"/>
  <c r="AI132" i="6"/>
  <c r="AI133" i="6" s="1"/>
  <c r="S132" i="6"/>
  <c r="AY131" i="6"/>
  <c r="AI131" i="6"/>
  <c r="S131" i="6"/>
  <c r="AY130" i="6"/>
  <c r="AI130" i="6"/>
  <c r="S130" i="6"/>
  <c r="AY129" i="6"/>
  <c r="AI129" i="6"/>
  <c r="S129" i="6"/>
  <c r="AY128" i="6"/>
  <c r="AI128" i="6"/>
  <c r="S128" i="6"/>
  <c r="AY127" i="6"/>
  <c r="AI127" i="6"/>
  <c r="S127" i="6"/>
  <c r="AY126" i="6"/>
  <c r="AI126" i="6"/>
  <c r="S126" i="6"/>
  <c r="AY125" i="6"/>
  <c r="AI125" i="6"/>
  <c r="S125" i="6"/>
  <c r="AY124" i="6"/>
  <c r="AI124" i="6"/>
  <c r="S124" i="6"/>
  <c r="AY123" i="6"/>
  <c r="AI123" i="6"/>
  <c r="S123" i="6"/>
  <c r="AY122" i="6"/>
  <c r="AI122" i="6"/>
  <c r="S122" i="6"/>
  <c r="AY121" i="6"/>
  <c r="AI121" i="6"/>
  <c r="S121" i="6"/>
  <c r="AY120" i="6"/>
  <c r="AI120" i="6"/>
  <c r="S120" i="6"/>
  <c r="AY119" i="6"/>
  <c r="AI119" i="6"/>
  <c r="S119" i="6"/>
  <c r="AY118" i="6"/>
  <c r="AI118" i="6"/>
  <c r="S118" i="6"/>
  <c r="AY117" i="6"/>
  <c r="AI117" i="6"/>
  <c r="S117" i="6"/>
  <c r="AY116" i="6"/>
  <c r="AI116" i="6"/>
  <c r="S116" i="6"/>
  <c r="AY114" i="6"/>
  <c r="AI114" i="6"/>
  <c r="S114" i="6"/>
  <c r="AY112" i="6"/>
  <c r="AI112" i="6"/>
  <c r="S112" i="6"/>
  <c r="AY111" i="6"/>
  <c r="AI111" i="6"/>
  <c r="S111" i="6"/>
  <c r="AY110" i="6"/>
  <c r="AI110" i="6"/>
  <c r="S110" i="6"/>
  <c r="AY109" i="6"/>
  <c r="AI109" i="6"/>
  <c r="S109" i="6"/>
  <c r="AY108" i="6"/>
  <c r="AI108" i="6"/>
  <c r="S108" i="6"/>
  <c r="AY107" i="6"/>
  <c r="AI107" i="6"/>
  <c r="S107" i="6"/>
  <c r="AY106" i="6"/>
  <c r="AI106" i="6"/>
  <c r="S106" i="6"/>
  <c r="AY105" i="6"/>
  <c r="AI105" i="6"/>
  <c r="S105" i="6"/>
  <c r="AY104" i="6"/>
  <c r="S199" i="6"/>
  <c r="K194" i="6"/>
  <c r="K190" i="6"/>
  <c r="K186" i="6"/>
  <c r="K182" i="6"/>
  <c r="K178" i="6"/>
  <c r="K169" i="6"/>
  <c r="K165" i="6"/>
  <c r="K161" i="6"/>
  <c r="K157" i="6"/>
  <c r="AU154" i="6"/>
  <c r="AU152" i="6"/>
  <c r="AU150" i="6"/>
  <c r="AU148" i="6"/>
  <c r="AU146" i="6"/>
  <c r="AU145" i="6"/>
  <c r="AU144" i="6"/>
  <c r="AU143" i="6"/>
  <c r="AU142" i="6"/>
  <c r="AU141" i="6"/>
  <c r="AU140" i="6"/>
  <c r="AU139" i="6"/>
  <c r="AU138" i="6"/>
  <c r="AU137" i="6"/>
  <c r="AU136" i="6"/>
  <c r="AU134" i="6"/>
  <c r="AU132" i="6"/>
  <c r="AU133" i="6" s="1"/>
  <c r="AU131" i="6"/>
  <c r="AU130" i="6"/>
  <c r="AU129" i="6"/>
  <c r="AU128" i="6"/>
  <c r="AU127" i="6"/>
  <c r="AU126" i="6"/>
  <c r="AU125" i="6"/>
  <c r="AU124" i="6"/>
  <c r="AU123" i="6"/>
  <c r="AU122" i="6"/>
  <c r="AU121" i="6"/>
  <c r="AU120" i="6"/>
  <c r="AU119" i="6"/>
  <c r="AU118" i="6"/>
  <c r="AU117" i="6"/>
  <c r="AU116" i="6"/>
  <c r="AU114" i="6"/>
  <c r="AU112" i="6"/>
  <c r="AU111" i="6"/>
  <c r="AU110" i="6"/>
  <c r="AU109" i="6"/>
  <c r="AU108" i="6"/>
  <c r="AU107" i="6"/>
  <c r="AU106" i="6"/>
  <c r="AU105" i="6"/>
  <c r="AU104" i="6"/>
  <c r="AY226" i="6"/>
  <c r="S208" i="6"/>
  <c r="AU202" i="6"/>
  <c r="AU198" i="6"/>
  <c r="K196" i="6"/>
  <c r="K191" i="6"/>
  <c r="K187" i="6"/>
  <c r="K183" i="6"/>
  <c r="K179" i="6"/>
  <c r="K174" i="6"/>
  <c r="K170" i="6"/>
  <c r="K166" i="6"/>
  <c r="K162" i="6"/>
  <c r="K158" i="6"/>
  <c r="K154" i="6"/>
  <c r="K152" i="6"/>
  <c r="K153" i="6" s="1"/>
  <c r="K150" i="6"/>
  <c r="K148" i="6"/>
  <c r="K146" i="6"/>
  <c r="K145" i="6"/>
  <c r="K144" i="6"/>
  <c r="K143" i="6"/>
  <c r="K142" i="6"/>
  <c r="K141" i="6"/>
  <c r="K140" i="6"/>
  <c r="K139" i="6"/>
  <c r="K138" i="6"/>
  <c r="K137" i="6"/>
  <c r="K136" i="6"/>
  <c r="K134" i="6"/>
  <c r="K132" i="6"/>
  <c r="K131" i="6"/>
  <c r="K130" i="6"/>
  <c r="K129" i="6"/>
  <c r="K128" i="6"/>
  <c r="K127" i="6"/>
  <c r="K126" i="6"/>
  <c r="K125" i="6"/>
  <c r="K124" i="6"/>
  <c r="K123" i="6"/>
  <c r="K122" i="6"/>
  <c r="K121" i="6"/>
  <c r="K120" i="6"/>
  <c r="K119" i="6"/>
  <c r="K118" i="6"/>
  <c r="K117" i="6"/>
  <c r="K116" i="6"/>
  <c r="K114" i="6"/>
  <c r="K112" i="6"/>
  <c r="K111" i="6"/>
  <c r="K110" i="6"/>
  <c r="K109" i="6"/>
  <c r="K108" i="6"/>
  <c r="K107" i="6"/>
  <c r="K106" i="6"/>
  <c r="K105" i="6"/>
  <c r="AI238" i="6"/>
  <c r="K188" i="6"/>
  <c r="K171" i="6"/>
  <c r="AU151" i="6"/>
  <c r="AU103" i="6"/>
  <c r="AU102" i="6"/>
  <c r="AU101" i="6"/>
  <c r="AU100" i="6"/>
  <c r="AU99" i="6"/>
  <c r="AU98" i="6"/>
  <c r="AU97" i="6"/>
  <c r="AU96" i="6"/>
  <c r="AU94" i="6"/>
  <c r="AU92" i="6"/>
  <c r="AU93" i="6" s="1"/>
  <c r="AU91" i="6"/>
  <c r="AU90" i="6"/>
  <c r="AU89" i="6"/>
  <c r="AU88" i="6"/>
  <c r="AU87" i="6"/>
  <c r="AU86" i="6"/>
  <c r="AU85" i="6"/>
  <c r="AU84" i="6"/>
  <c r="AU83" i="6"/>
  <c r="AU82" i="6"/>
  <c r="AU81" i="6"/>
  <c r="AU80" i="6"/>
  <c r="AU79" i="6"/>
  <c r="AU78" i="6"/>
  <c r="AU77" i="6"/>
  <c r="AU76" i="6"/>
  <c r="AU74" i="6"/>
  <c r="AU72" i="6"/>
  <c r="AU71" i="6"/>
  <c r="AU70" i="6"/>
  <c r="AU69" i="6"/>
  <c r="AU68" i="6"/>
  <c r="AU67" i="6"/>
  <c r="AU66" i="6"/>
  <c r="AU65" i="6"/>
  <c r="AU64" i="6"/>
  <c r="AU63" i="6"/>
  <c r="AU62" i="6"/>
  <c r="AU61" i="6"/>
  <c r="AU60" i="6"/>
  <c r="K192" i="6"/>
  <c r="K193" i="6" s="1"/>
  <c r="K176" i="6"/>
  <c r="K159" i="6"/>
  <c r="AI104" i="6"/>
  <c r="K104" i="6"/>
  <c r="K103" i="6"/>
  <c r="K102" i="6"/>
  <c r="K101" i="6"/>
  <c r="K100" i="6"/>
  <c r="K99" i="6"/>
  <c r="K98" i="6"/>
  <c r="K97" i="6"/>
  <c r="K96" i="6"/>
  <c r="K94" i="6"/>
  <c r="K92" i="6"/>
  <c r="K91" i="6"/>
  <c r="K90" i="6"/>
  <c r="K89" i="6"/>
  <c r="K88" i="6"/>
  <c r="K87" i="6"/>
  <c r="K86" i="6"/>
  <c r="K85" i="6"/>
  <c r="K84" i="6"/>
  <c r="K83" i="6"/>
  <c r="K82" i="6"/>
  <c r="K81" i="6"/>
  <c r="K80" i="6"/>
  <c r="K79" i="6"/>
  <c r="K78" i="6"/>
  <c r="K77" i="6"/>
  <c r="K76" i="6"/>
  <c r="K74" i="6"/>
  <c r="K72" i="6"/>
  <c r="K71" i="6"/>
  <c r="K70" i="6"/>
  <c r="K69" i="6"/>
  <c r="K68" i="6"/>
  <c r="K67" i="6"/>
  <c r="K66" i="6"/>
  <c r="K65" i="6"/>
  <c r="K64" i="6"/>
  <c r="K63" i="6"/>
  <c r="K62" i="6"/>
  <c r="K61" i="6"/>
  <c r="K60" i="6"/>
  <c r="K197" i="6"/>
  <c r="K180" i="6"/>
  <c r="K163" i="6"/>
  <c r="AU147" i="6"/>
  <c r="AU206" i="6"/>
  <c r="AI103" i="6"/>
  <c r="S102" i="6"/>
  <c r="AY100" i="6"/>
  <c r="AI99" i="6"/>
  <c r="S98" i="6"/>
  <c r="AY96" i="6"/>
  <c r="AI94" i="6"/>
  <c r="AY91" i="6"/>
  <c r="AI90" i="6"/>
  <c r="S89" i="6"/>
  <c r="AY87" i="6"/>
  <c r="AI86" i="6"/>
  <c r="S85" i="6"/>
  <c r="AY83" i="6"/>
  <c r="AI82" i="6"/>
  <c r="S81" i="6"/>
  <c r="AY79" i="6"/>
  <c r="AI78" i="6"/>
  <c r="S77" i="6"/>
  <c r="AY74" i="6"/>
  <c r="S72" i="6"/>
  <c r="AY70" i="6"/>
  <c r="AI69" i="6"/>
  <c r="S68" i="6"/>
  <c r="AY66" i="6"/>
  <c r="AI65" i="6"/>
  <c r="S64" i="6"/>
  <c r="AY62" i="6"/>
  <c r="AI61" i="6"/>
  <c r="S60" i="6"/>
  <c r="S103" i="6"/>
  <c r="AY101" i="6"/>
  <c r="AI100" i="6"/>
  <c r="S99" i="6"/>
  <c r="AY97" i="6"/>
  <c r="AI96" i="6"/>
  <c r="S94" i="6"/>
  <c r="AY92" i="6"/>
  <c r="AI91" i="6"/>
  <c r="S90" i="6"/>
  <c r="AY88" i="6"/>
  <c r="AI87" i="6"/>
  <c r="S86" i="6"/>
  <c r="AY84" i="6"/>
  <c r="AI83" i="6"/>
  <c r="S82" i="6"/>
  <c r="AY80" i="6"/>
  <c r="AI79" i="6"/>
  <c r="S78" i="6"/>
  <c r="AY76" i="6"/>
  <c r="AI74" i="6"/>
  <c r="AY71" i="6"/>
  <c r="AI70" i="6"/>
  <c r="S69" i="6"/>
  <c r="AY67" i="6"/>
  <c r="AI66" i="6"/>
  <c r="S65" i="6"/>
  <c r="AY63" i="6"/>
  <c r="AI62" i="6"/>
  <c r="S61" i="6"/>
  <c r="AI59" i="6"/>
  <c r="S59" i="6"/>
  <c r="AY58" i="6"/>
  <c r="AI58" i="6"/>
  <c r="S58" i="6"/>
  <c r="AY57" i="6"/>
  <c r="AI57" i="6"/>
  <c r="S57" i="6"/>
  <c r="AY56" i="6"/>
  <c r="AI56" i="6"/>
  <c r="S56" i="6"/>
  <c r="AY54" i="6"/>
  <c r="AI54" i="6"/>
  <c r="S54" i="6"/>
  <c r="AY53" i="6"/>
  <c r="AI53" i="6"/>
  <c r="S53" i="6"/>
  <c r="AY52" i="6"/>
  <c r="AI52" i="6"/>
  <c r="S52" i="6"/>
  <c r="AY51" i="6"/>
  <c r="AI51" i="6"/>
  <c r="S51" i="6"/>
  <c r="AY50" i="6"/>
  <c r="AI50" i="6"/>
  <c r="S50" i="6"/>
  <c r="AY49" i="6"/>
  <c r="AI49" i="6"/>
  <c r="S49" i="6"/>
  <c r="AY48" i="6"/>
  <c r="AI48" i="6"/>
  <c r="S48" i="6"/>
  <c r="AY47" i="6"/>
  <c r="AI47" i="6"/>
  <c r="S47" i="6"/>
  <c r="AY46" i="6"/>
  <c r="AI46" i="6"/>
  <c r="S46" i="6"/>
  <c r="AY45" i="6"/>
  <c r="AI45" i="6"/>
  <c r="S45" i="6"/>
  <c r="AY44" i="6"/>
  <c r="AI44" i="6"/>
  <c r="S44" i="6"/>
  <c r="AY43" i="6"/>
  <c r="AI43" i="6"/>
  <c r="S43" i="6"/>
  <c r="AY42" i="6"/>
  <c r="AI42" i="6"/>
  <c r="S42" i="6"/>
  <c r="AY41" i="6"/>
  <c r="AI41" i="6"/>
  <c r="S41" i="6"/>
  <c r="AY40" i="6"/>
  <c r="AI40" i="6"/>
  <c r="S40" i="6"/>
  <c r="AY39" i="6"/>
  <c r="AI39" i="6"/>
  <c r="S39" i="6"/>
  <c r="AY38" i="6"/>
  <c r="AI38" i="6"/>
  <c r="S38" i="6"/>
  <c r="AY37" i="6"/>
  <c r="AI37" i="6"/>
  <c r="S37" i="6"/>
  <c r="AY36" i="6"/>
  <c r="AI36" i="6"/>
  <c r="S36" i="6"/>
  <c r="AY35" i="6"/>
  <c r="AI35" i="6"/>
  <c r="S35" i="6"/>
  <c r="AY34" i="6"/>
  <c r="AI34" i="6"/>
  <c r="S34" i="6"/>
  <c r="AY33" i="6"/>
  <c r="AI33" i="6"/>
  <c r="S33" i="6"/>
  <c r="AY32" i="6"/>
  <c r="AI32" i="6"/>
  <c r="S32" i="6"/>
  <c r="AY30" i="6"/>
  <c r="AI30" i="6"/>
  <c r="S30" i="6"/>
  <c r="AY29" i="6"/>
  <c r="AI29" i="6"/>
  <c r="S29" i="6"/>
  <c r="AY28" i="6"/>
  <c r="AI28" i="6"/>
  <c r="S28" i="6"/>
  <c r="AY27" i="6"/>
  <c r="AI27" i="6"/>
  <c r="S27" i="6"/>
  <c r="AY26" i="6"/>
  <c r="AI26" i="6"/>
  <c r="S26" i="6"/>
  <c r="AY25" i="6"/>
  <c r="AI25" i="6"/>
  <c r="S25" i="6"/>
  <c r="AY24" i="6"/>
  <c r="AI24" i="6"/>
  <c r="S24" i="6"/>
  <c r="AY23" i="6"/>
  <c r="AI23" i="6"/>
  <c r="S23" i="6"/>
  <c r="AY22" i="6"/>
  <c r="AI22" i="6"/>
  <c r="S22" i="6"/>
  <c r="AY21" i="6"/>
  <c r="AI21" i="6"/>
  <c r="S21" i="6"/>
  <c r="AY20" i="6"/>
  <c r="AI20" i="6"/>
  <c r="S20" i="6"/>
  <c r="AY19" i="6"/>
  <c r="AI19" i="6"/>
  <c r="S19" i="6"/>
  <c r="AY18" i="6"/>
  <c r="AI18" i="6"/>
  <c r="S18" i="6"/>
  <c r="AY17" i="6"/>
  <c r="AI17" i="6"/>
  <c r="S17" i="6"/>
  <c r="AY16" i="6"/>
  <c r="AI16" i="6"/>
  <c r="S16" i="6"/>
  <c r="AY15" i="6"/>
  <c r="AI15" i="6"/>
  <c r="S15" i="6"/>
  <c r="AY14" i="6"/>
  <c r="AI14" i="6"/>
  <c r="S14" i="6"/>
  <c r="AY13" i="6"/>
  <c r="AI13" i="6"/>
  <c r="S13" i="6"/>
  <c r="AY12" i="6"/>
  <c r="AI12" i="6"/>
  <c r="S12" i="6"/>
  <c r="AY11" i="6"/>
  <c r="AI11" i="6"/>
  <c r="S11" i="6"/>
  <c r="AY10" i="6"/>
  <c r="AI10" i="6"/>
  <c r="S10" i="6"/>
  <c r="AY9" i="6"/>
  <c r="AI9" i="6"/>
  <c r="S9" i="6"/>
  <c r="AY8" i="6"/>
  <c r="AI8" i="6"/>
  <c r="S8" i="6"/>
  <c r="K167" i="6"/>
  <c r="AU149" i="6"/>
  <c r="S104" i="6"/>
  <c r="AY102" i="6"/>
  <c r="AI101" i="6"/>
  <c r="S100" i="6"/>
  <c r="AY98" i="6"/>
  <c r="AI97" i="6"/>
  <c r="S96" i="6"/>
  <c r="AI92" i="6"/>
  <c r="S91" i="6"/>
  <c r="AY89" i="6"/>
  <c r="AI88" i="6"/>
  <c r="S87" i="6"/>
  <c r="AY85" i="6"/>
  <c r="AI84" i="6"/>
  <c r="S83" i="6"/>
  <c r="AY81" i="6"/>
  <c r="AI80" i="6"/>
  <c r="S79" i="6"/>
  <c r="AY77" i="6"/>
  <c r="AI76" i="6"/>
  <c r="S74" i="6"/>
  <c r="AY72" i="6"/>
  <c r="AI71" i="6"/>
  <c r="S70" i="6"/>
  <c r="AY68" i="6"/>
  <c r="AI67" i="6"/>
  <c r="S66" i="6"/>
  <c r="AY64" i="6"/>
  <c r="AI63" i="6"/>
  <c r="S62" i="6"/>
  <c r="AY60" i="6"/>
  <c r="AY59" i="6"/>
  <c r="AU58" i="6"/>
  <c r="AU57" i="6"/>
  <c r="AU56" i="6"/>
  <c r="AU54" i="6"/>
  <c r="AU53" i="6"/>
  <c r="AU52" i="6"/>
  <c r="AU51" i="6"/>
  <c r="AU50" i="6"/>
  <c r="AU49" i="6"/>
  <c r="AU48" i="6"/>
  <c r="AU47" i="6"/>
  <c r="AU46" i="6"/>
  <c r="AU45" i="6"/>
  <c r="AU44" i="6"/>
  <c r="AU43" i="6"/>
  <c r="AU42" i="6"/>
  <c r="AU41" i="6"/>
  <c r="AU40" i="6"/>
  <c r="AU39" i="6"/>
  <c r="AU38" i="6"/>
  <c r="AU37" i="6"/>
  <c r="AU36" i="6"/>
  <c r="AU35" i="6"/>
  <c r="AU34" i="6"/>
  <c r="AU33" i="6"/>
  <c r="AU32" i="6"/>
  <c r="AU30" i="6"/>
  <c r="AU29" i="6"/>
  <c r="AU28" i="6"/>
  <c r="AU27" i="6"/>
  <c r="AU26" i="6"/>
  <c r="AU25" i="6"/>
  <c r="AU24" i="6"/>
  <c r="AU23" i="6"/>
  <c r="AU22" i="6"/>
  <c r="AU21" i="6"/>
  <c r="AU20" i="6"/>
  <c r="AU19" i="6"/>
  <c r="AU18" i="6"/>
  <c r="AU17" i="6"/>
  <c r="AU16" i="6"/>
  <c r="AU15" i="6"/>
  <c r="AU14" i="6"/>
  <c r="AU13" i="6"/>
  <c r="AU12" i="6"/>
  <c r="AU11" i="6"/>
  <c r="AU10" i="6"/>
  <c r="AU9" i="6"/>
  <c r="AU8" i="6"/>
  <c r="K3" i="2"/>
  <c r="AV3" i="3"/>
  <c r="K3" i="4"/>
  <c r="O6" i="4"/>
  <c r="AE6" i="4"/>
  <c r="AV2" i="5"/>
  <c r="AV3" i="5"/>
  <c r="K10" i="6"/>
  <c r="K14" i="6"/>
  <c r="K18" i="6"/>
  <c r="K22" i="6"/>
  <c r="K26" i="6"/>
  <c r="K30" i="6"/>
  <c r="K34" i="6"/>
  <c r="K38" i="6"/>
  <c r="K42" i="6"/>
  <c r="K46" i="6"/>
  <c r="K50" i="6"/>
  <c r="K54" i="6"/>
  <c r="K59" i="6"/>
  <c r="AY61" i="6"/>
  <c r="S67" i="6"/>
  <c r="AI72" i="6"/>
  <c r="AI73" i="6" s="1"/>
  <c r="AY78" i="6"/>
  <c r="S84" i="6"/>
  <c r="AI89" i="6"/>
  <c r="AY94" i="6"/>
  <c r="S101" i="6"/>
  <c r="K184" i="6"/>
  <c r="AI31" i="6" l="1"/>
  <c r="K73" i="6"/>
  <c r="K113" i="6"/>
  <c r="AU73" i="6"/>
  <c r="AU113" i="6"/>
  <c r="AI113" i="6"/>
  <c r="S153" i="6"/>
  <c r="AY173" i="6"/>
  <c r="S193" i="6"/>
  <c r="K93" i="6"/>
  <c r="K133" i="6"/>
  <c r="AU173" i="6"/>
  <c r="AU213" i="6"/>
  <c r="AY153" i="6"/>
  <c r="S173" i="6"/>
  <c r="AY193" i="6"/>
  <c r="AI253" i="6"/>
  <c r="AY31" i="6"/>
  <c r="AE6" i="6"/>
  <c r="AE6" i="5"/>
  <c r="AU31" i="6"/>
  <c r="AY93" i="6"/>
  <c r="O6" i="6"/>
  <c r="O6" i="5"/>
  <c r="S31" i="6"/>
  <c r="S73" i="6"/>
  <c r="AU80" i="5"/>
  <c r="AE80" i="5"/>
  <c r="O80" i="5"/>
  <c r="AU79" i="5"/>
  <c r="AE79" i="5"/>
  <c r="O79" i="5"/>
  <c r="AU78" i="5"/>
  <c r="AE78" i="5"/>
  <c r="O78" i="5"/>
  <c r="AU77" i="5"/>
  <c r="AE77" i="5"/>
  <c r="O77" i="5"/>
  <c r="AU76" i="5"/>
  <c r="AE76" i="5"/>
  <c r="O76" i="5"/>
  <c r="AU75" i="5"/>
  <c r="AE75" i="5"/>
  <c r="O75" i="5"/>
  <c r="AU74" i="5"/>
  <c r="AE74" i="5"/>
  <c r="O74" i="5"/>
  <c r="AU73" i="5"/>
  <c r="AE73" i="5"/>
  <c r="O73" i="5"/>
  <c r="AU72" i="5"/>
  <c r="AE72" i="5"/>
  <c r="O72" i="5"/>
  <c r="AU71" i="5"/>
  <c r="AE71" i="5"/>
  <c r="O71" i="5"/>
  <c r="AU70" i="5"/>
  <c r="AE70" i="5"/>
  <c r="O70" i="5"/>
  <c r="AU69" i="5"/>
  <c r="AE69" i="5"/>
  <c r="O69" i="5"/>
  <c r="AU68" i="5"/>
  <c r="AE68" i="5"/>
  <c r="O68" i="5"/>
  <c r="AU67" i="5"/>
  <c r="AE67" i="5"/>
  <c r="O67" i="5"/>
  <c r="AU66" i="5"/>
  <c r="AE66" i="5"/>
  <c r="O66" i="5"/>
  <c r="AU65" i="5"/>
  <c r="AE65" i="5"/>
  <c r="O65" i="5"/>
  <c r="AU64" i="5"/>
  <c r="AE64" i="5"/>
  <c r="O64" i="5"/>
  <c r="AU63" i="5"/>
  <c r="AE63" i="5"/>
  <c r="O63" i="5"/>
  <c r="AU62" i="5"/>
  <c r="AE62" i="5"/>
  <c r="O62" i="5"/>
  <c r="AU61" i="5"/>
  <c r="AE61" i="5"/>
  <c r="O61" i="5"/>
  <c r="AU60" i="5"/>
  <c r="AE60" i="5"/>
  <c r="O60" i="5"/>
  <c r="AU59" i="5"/>
  <c r="AE59" i="5"/>
  <c r="O59" i="5"/>
  <c r="AU58" i="5"/>
  <c r="AE58" i="5"/>
  <c r="O58" i="5"/>
  <c r="AU57" i="5"/>
  <c r="AE57" i="5"/>
  <c r="O57" i="5"/>
  <c r="AU56" i="5"/>
  <c r="AE56" i="5"/>
  <c r="O56" i="5"/>
  <c r="AU55" i="5"/>
  <c r="AE55" i="5"/>
  <c r="O55" i="5"/>
  <c r="AU54" i="5"/>
  <c r="AE54" i="5"/>
  <c r="O54" i="5"/>
  <c r="AU53" i="5"/>
  <c r="AE53" i="5"/>
  <c r="O53" i="5"/>
  <c r="AU52" i="5"/>
  <c r="AE52" i="5"/>
  <c r="O52" i="5"/>
  <c r="AU51" i="5"/>
  <c r="AE51" i="5"/>
  <c r="O51" i="5"/>
  <c r="AU50" i="5"/>
  <c r="AE50" i="5"/>
  <c r="O50" i="5"/>
  <c r="AU49" i="5"/>
  <c r="AE49" i="5"/>
  <c r="O49" i="5"/>
  <c r="AU48" i="5"/>
  <c r="AE48" i="5"/>
  <c r="O48" i="5"/>
  <c r="AU47" i="5"/>
  <c r="AE47" i="5"/>
  <c r="O47" i="5"/>
  <c r="AU46" i="5"/>
  <c r="AE46" i="5"/>
  <c r="O46" i="5"/>
  <c r="AU45" i="5"/>
  <c r="AE45" i="5"/>
  <c r="O45" i="5"/>
  <c r="AU44" i="5"/>
  <c r="AE44" i="5"/>
  <c r="O44" i="5"/>
  <c r="AU43" i="5"/>
  <c r="AE43" i="5"/>
  <c r="O43" i="5"/>
  <c r="AU42" i="5"/>
  <c r="AE42" i="5"/>
  <c r="O42" i="5"/>
  <c r="AU41" i="5"/>
  <c r="AE41" i="5"/>
  <c r="O41" i="5"/>
  <c r="AU40" i="5"/>
  <c r="AE40" i="5"/>
  <c r="O40" i="5"/>
  <c r="AU39" i="5"/>
  <c r="AE39" i="5"/>
  <c r="O39" i="5"/>
  <c r="AU38" i="5"/>
  <c r="AE38" i="5"/>
  <c r="O38" i="5"/>
  <c r="AU37" i="5"/>
  <c r="AE37" i="5"/>
  <c r="O37" i="5"/>
  <c r="AU36" i="5"/>
  <c r="AE36" i="5"/>
  <c r="O36" i="5"/>
  <c r="AU35" i="5"/>
  <c r="AE35" i="5"/>
  <c r="O35" i="5"/>
  <c r="AU34" i="5"/>
  <c r="AE34"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AY80" i="5"/>
  <c r="AI79" i="5"/>
  <c r="S78" i="5"/>
  <c r="AY76" i="5"/>
  <c r="AI75" i="5"/>
  <c r="S74" i="5"/>
  <c r="AY72" i="5"/>
  <c r="AI71" i="5"/>
  <c r="S70" i="5"/>
  <c r="AY68" i="5"/>
  <c r="AI67" i="5"/>
  <c r="S66" i="5"/>
  <c r="AY64" i="5"/>
  <c r="AI63" i="5"/>
  <c r="S62" i="5"/>
  <c r="AY60" i="5"/>
  <c r="AI59" i="5"/>
  <c r="S58" i="5"/>
  <c r="AY56" i="5"/>
  <c r="AI55" i="5"/>
  <c r="S54" i="5"/>
  <c r="AY52" i="5"/>
  <c r="AI51" i="5"/>
  <c r="S50" i="5"/>
  <c r="AY48" i="5"/>
  <c r="AI47" i="5"/>
  <c r="S46" i="5"/>
  <c r="AY44" i="5"/>
  <c r="AI43" i="5"/>
  <c r="S42" i="5"/>
  <c r="AY40" i="5"/>
  <c r="AI39" i="5"/>
  <c r="S38" i="5"/>
  <c r="AY36" i="5"/>
  <c r="AI35" i="5"/>
  <c r="AI34" i="5"/>
  <c r="K34" i="5"/>
  <c r="AY79" i="5"/>
  <c r="AY75" i="5"/>
  <c r="S73" i="5"/>
  <c r="S69" i="5"/>
  <c r="AI66" i="5"/>
  <c r="AY63" i="5"/>
  <c r="AY59" i="5"/>
  <c r="AY55" i="5"/>
  <c r="S53" i="5"/>
  <c r="S49" i="5"/>
  <c r="S45" i="5"/>
  <c r="AI42" i="5"/>
  <c r="AY39" i="5"/>
  <c r="AY35" i="5"/>
  <c r="O34" i="5"/>
  <c r="K33" i="5"/>
  <c r="K22" i="5"/>
  <c r="K21" i="5"/>
  <c r="K9" i="5" s="1"/>
  <c r="K20" i="5"/>
  <c r="K19" i="5"/>
  <c r="K18" i="5"/>
  <c r="K15" i="5"/>
  <c r="K14" i="5"/>
  <c r="AI80" i="5"/>
  <c r="S79" i="5"/>
  <c r="AY77" i="5"/>
  <c r="AI76" i="5"/>
  <c r="S75" i="5"/>
  <c r="AY73" i="5"/>
  <c r="AI72" i="5"/>
  <c r="S71" i="5"/>
  <c r="AY69" i="5"/>
  <c r="AI68" i="5"/>
  <c r="S67" i="5"/>
  <c r="AY65" i="5"/>
  <c r="AI64" i="5"/>
  <c r="S63" i="5"/>
  <c r="AY61" i="5"/>
  <c r="AI60" i="5"/>
  <c r="S59" i="5"/>
  <c r="AY57" i="5"/>
  <c r="AI56" i="5"/>
  <c r="S55" i="5"/>
  <c r="AY53" i="5"/>
  <c r="AI52" i="5"/>
  <c r="S51" i="5"/>
  <c r="AY49" i="5"/>
  <c r="AI48" i="5"/>
  <c r="S47" i="5"/>
  <c r="AY45" i="5"/>
  <c r="AI44" i="5"/>
  <c r="S43" i="5"/>
  <c r="AY41" i="5"/>
  <c r="AI40" i="5"/>
  <c r="S39" i="5"/>
  <c r="AY37" i="5"/>
  <c r="AI36" i="5"/>
  <c r="S35" i="5"/>
  <c r="AY33" i="5"/>
  <c r="AI33" i="5"/>
  <c r="S33" i="5"/>
  <c r="AY32" i="5"/>
  <c r="AI32" i="5"/>
  <c r="S32" i="5"/>
  <c r="AY31" i="5"/>
  <c r="AI31" i="5"/>
  <c r="S31" i="5"/>
  <c r="AY30" i="5"/>
  <c r="AI30" i="5"/>
  <c r="S30" i="5"/>
  <c r="AY29" i="5"/>
  <c r="AI29" i="5"/>
  <c r="S29" i="5"/>
  <c r="AY28" i="5"/>
  <c r="AI28" i="5"/>
  <c r="S28" i="5"/>
  <c r="AY27" i="5"/>
  <c r="AI27" i="5"/>
  <c r="S27" i="5"/>
  <c r="AY26" i="5"/>
  <c r="AI26" i="5"/>
  <c r="S26" i="5"/>
  <c r="AY25" i="5"/>
  <c r="AI25" i="5"/>
  <c r="S25" i="5"/>
  <c r="AY24" i="5"/>
  <c r="AI24" i="5"/>
  <c r="S24" i="5"/>
  <c r="AY23" i="5"/>
  <c r="AI23" i="5"/>
  <c r="S23" i="5"/>
  <c r="AY22" i="5"/>
  <c r="AI22" i="5"/>
  <c r="S22" i="5"/>
  <c r="AY21" i="5"/>
  <c r="AI21" i="5"/>
  <c r="S21" i="5"/>
  <c r="S7" i="5" s="1"/>
  <c r="AY20" i="5"/>
  <c r="AI20" i="5"/>
  <c r="S20" i="5"/>
  <c r="AY19" i="5"/>
  <c r="AI19" i="5"/>
  <c r="S19" i="5"/>
  <c r="AY18" i="5"/>
  <c r="AI18" i="5"/>
  <c r="S18" i="5"/>
  <c r="AY17" i="5"/>
  <c r="AI17" i="5"/>
  <c r="S17" i="5"/>
  <c r="AY16" i="5"/>
  <c r="AI16" i="5"/>
  <c r="S16" i="5"/>
  <c r="AY15" i="5"/>
  <c r="AI15" i="5"/>
  <c r="S15" i="5"/>
  <c r="AY14" i="5"/>
  <c r="AI14" i="5"/>
  <c r="S14" i="5"/>
  <c r="AY13" i="5"/>
  <c r="AI13" i="5"/>
  <c r="S13" i="5"/>
  <c r="AY12" i="5"/>
  <c r="AI12" i="5"/>
  <c r="S12" i="5"/>
  <c r="AY11" i="5"/>
  <c r="AI11" i="5"/>
  <c r="S11" i="5"/>
  <c r="AY10" i="5"/>
  <c r="AI10" i="5"/>
  <c r="S10" i="5"/>
  <c r="AY9" i="5"/>
  <c r="AI9" i="5"/>
  <c r="S9" i="5"/>
  <c r="AY8" i="5"/>
  <c r="AI8" i="5"/>
  <c r="S8" i="5"/>
  <c r="AY7" i="5"/>
  <c r="AI7" i="5"/>
  <c r="S80" i="5"/>
  <c r="AY78" i="5"/>
  <c r="AI77" i="5"/>
  <c r="S76" i="5"/>
  <c r="AY74" i="5"/>
  <c r="AI73" i="5"/>
  <c r="S72" i="5"/>
  <c r="AY70" i="5"/>
  <c r="AI69" i="5"/>
  <c r="S68" i="5"/>
  <c r="AY66" i="5"/>
  <c r="AI65" i="5"/>
  <c r="S64" i="5"/>
  <c r="AY62" i="5"/>
  <c r="AI61" i="5"/>
  <c r="S60" i="5"/>
  <c r="AY58" i="5"/>
  <c r="AI57" i="5"/>
  <c r="S56" i="5"/>
  <c r="AY54" i="5"/>
  <c r="AI53" i="5"/>
  <c r="S52" i="5"/>
  <c r="AY50" i="5"/>
  <c r="AI49" i="5"/>
  <c r="S48" i="5"/>
  <c r="AY46" i="5"/>
  <c r="AI45" i="5"/>
  <c r="S44" i="5"/>
  <c r="AY42" i="5"/>
  <c r="AI41" i="5"/>
  <c r="S40" i="5"/>
  <c r="AY38" i="5"/>
  <c r="AI37" i="5"/>
  <c r="S36" i="5"/>
  <c r="AY34" i="5"/>
  <c r="S34" i="5"/>
  <c r="AU33" i="5"/>
  <c r="AE33" i="5"/>
  <c r="O33" i="5"/>
  <c r="AU32" i="5"/>
  <c r="AE32" i="5"/>
  <c r="O32" i="5"/>
  <c r="AU31" i="5"/>
  <c r="AE31" i="5"/>
  <c r="O31" i="5"/>
  <c r="AU30" i="5"/>
  <c r="AE30" i="5"/>
  <c r="O30" i="5"/>
  <c r="AU29" i="5"/>
  <c r="AE29" i="5"/>
  <c r="O29" i="5"/>
  <c r="AU28" i="5"/>
  <c r="AE28" i="5"/>
  <c r="O28" i="5"/>
  <c r="AU27" i="5"/>
  <c r="AE27" i="5"/>
  <c r="O27" i="5"/>
  <c r="AU26" i="5"/>
  <c r="AE26" i="5"/>
  <c r="O26" i="5"/>
  <c r="AU25" i="5"/>
  <c r="AE25" i="5"/>
  <c r="O25" i="5"/>
  <c r="AU24" i="5"/>
  <c r="AE24" i="5"/>
  <c r="O24" i="5"/>
  <c r="AU23" i="5"/>
  <c r="AE23" i="5"/>
  <c r="O23" i="5"/>
  <c r="AU22" i="5"/>
  <c r="AE22" i="5"/>
  <c r="O22" i="5"/>
  <c r="AU21" i="5"/>
  <c r="AE21" i="5"/>
  <c r="AE7" i="5" s="1"/>
  <c r="O21" i="5"/>
  <c r="AU20" i="5"/>
  <c r="AE20" i="5"/>
  <c r="O20" i="5"/>
  <c r="O9" i="5" s="1"/>
  <c r="AU19" i="5"/>
  <c r="AE19" i="5"/>
  <c r="O19" i="5"/>
  <c r="AU18" i="5"/>
  <c r="AE18" i="5"/>
  <c r="O18" i="5"/>
  <c r="AU17" i="5"/>
  <c r="AE17" i="5"/>
  <c r="O17" i="5"/>
  <c r="AU16" i="5"/>
  <c r="AE16" i="5"/>
  <c r="O16" i="5"/>
  <c r="AU15" i="5"/>
  <c r="AE15" i="5"/>
  <c r="O15" i="5"/>
  <c r="AU14" i="5"/>
  <c r="AE14" i="5"/>
  <c r="O14" i="5"/>
  <c r="AU13" i="5"/>
  <c r="AE13" i="5"/>
  <c r="O13" i="5"/>
  <c r="AU12" i="5"/>
  <c r="AE12" i="5"/>
  <c r="O12" i="5"/>
  <c r="AU11" i="5"/>
  <c r="AE11" i="5"/>
  <c r="O11" i="5"/>
  <c r="AU10" i="5"/>
  <c r="AE10" i="5"/>
  <c r="O10" i="5"/>
  <c r="AU9" i="5"/>
  <c r="AE9" i="5"/>
  <c r="AU8" i="5"/>
  <c r="O8" i="5"/>
  <c r="AU7" i="5"/>
  <c r="O7" i="5"/>
  <c r="S77" i="5"/>
  <c r="AY71" i="5"/>
  <c r="AY67" i="5"/>
  <c r="AI62" i="5"/>
  <c r="AI58" i="5"/>
  <c r="AI54" i="5"/>
  <c r="AI50" i="5"/>
  <c r="AY47" i="5"/>
  <c r="AY43" i="5"/>
  <c r="AI38" i="5"/>
  <c r="AQ32" i="5"/>
  <c r="K29" i="5"/>
  <c r="K28" i="5"/>
  <c r="K27" i="5"/>
  <c r="K26" i="5"/>
  <c r="K25" i="5"/>
  <c r="AA21" i="5"/>
  <c r="AQ17" i="5"/>
  <c r="K16" i="5"/>
  <c r="AQ13" i="5"/>
  <c r="K13" i="5"/>
  <c r="AI78" i="5"/>
  <c r="AI74" i="5"/>
  <c r="AI70" i="5"/>
  <c r="S65" i="5"/>
  <c r="S61" i="5"/>
  <c r="S57" i="5"/>
  <c r="AY51" i="5"/>
  <c r="AI46" i="5"/>
  <c r="S41" i="5"/>
  <c r="S37" i="5"/>
  <c r="K32" i="5"/>
  <c r="K12" i="5" s="1"/>
  <c r="K31" i="5"/>
  <c r="K11" i="5" s="1"/>
  <c r="K30" i="5"/>
  <c r="K10" i="5" s="1"/>
  <c r="AA25" i="5"/>
  <c r="K24" i="5"/>
  <c r="K23" i="5"/>
  <c r="AQ20" i="5"/>
  <c r="K17" i="5"/>
  <c r="AA15" i="5"/>
  <c r="AI93" i="6"/>
  <c r="AY113" i="6"/>
  <c r="S133" i="6"/>
  <c r="K173" i="6"/>
  <c r="AU153" i="6"/>
  <c r="S113" i="6"/>
  <c r="AY133" i="6"/>
  <c r="AI153" i="6"/>
  <c r="Q1" i="8"/>
  <c r="K58" i="6"/>
  <c r="K53" i="6"/>
  <c r="K49" i="6"/>
  <c r="K45" i="6"/>
  <c r="K41" i="6"/>
  <c r="K37" i="6"/>
  <c r="K33" i="6"/>
  <c r="K29" i="6"/>
  <c r="K25" i="6"/>
  <c r="K21" i="6"/>
  <c r="K9" i="6"/>
  <c r="K17" i="6"/>
  <c r="K13" i="6"/>
  <c r="K52" i="6"/>
  <c r="K36" i="6"/>
  <c r="K20" i="6"/>
  <c r="AM6" i="6"/>
  <c r="AM6" i="5"/>
  <c r="AM79" i="5" s="1"/>
  <c r="S97" i="6"/>
  <c r="S80" i="6"/>
  <c r="S63" i="6"/>
  <c r="AI173" i="6"/>
  <c r="S233" i="6"/>
  <c r="AY233" i="6"/>
  <c r="K253" i="6"/>
  <c r="K238" i="6"/>
  <c r="AY250" i="6"/>
  <c r="S252" i="6"/>
  <c r="S253" i="6" s="1"/>
  <c r="S88" i="6"/>
  <c r="AY65" i="6"/>
  <c r="K56" i="6"/>
  <c r="K39" i="6"/>
  <c r="K27" i="6"/>
  <c r="K11" i="6"/>
  <c r="S92" i="6"/>
  <c r="S93" i="6" s="1"/>
  <c r="AY69" i="6"/>
  <c r="AY73" i="6" s="1"/>
  <c r="K57" i="6"/>
  <c r="K40" i="6"/>
  <c r="K24" i="6"/>
  <c r="K8" i="6"/>
  <c r="W6" i="6"/>
  <c r="W6" i="5"/>
  <c r="W78" i="5" s="1"/>
  <c r="K213" i="6"/>
  <c r="AI233" i="6"/>
  <c r="AY254" i="6"/>
  <c r="AY82" i="6"/>
  <c r="K43" i="6"/>
  <c r="K15" i="6"/>
  <c r="AQ6" i="6"/>
  <c r="AQ6" i="5"/>
  <c r="AQ78" i="5" s="1"/>
  <c r="AY86" i="6"/>
  <c r="K44" i="6"/>
  <c r="K28" i="6"/>
  <c r="K12" i="6"/>
  <c r="AU26" i="4"/>
  <c r="AE26" i="4"/>
  <c r="O26" i="4"/>
  <c r="AU25" i="4"/>
  <c r="AE25" i="4"/>
  <c r="O25" i="4"/>
  <c r="AU24" i="4"/>
  <c r="AE24" i="4"/>
  <c r="O24" i="4"/>
  <c r="AU23" i="4"/>
  <c r="AE23" i="4"/>
  <c r="O23" i="4"/>
  <c r="AU22" i="4"/>
  <c r="AE22" i="4"/>
  <c r="O22" i="4"/>
  <c r="AU21" i="4"/>
  <c r="AE21" i="4"/>
  <c r="O21" i="4"/>
  <c r="AU20" i="4"/>
  <c r="AE20" i="4"/>
  <c r="O20" i="4"/>
  <c r="AU19" i="4"/>
  <c r="AE19" i="4"/>
  <c r="O19" i="4"/>
  <c r="AU18" i="4"/>
  <c r="AE18" i="4"/>
  <c r="O18" i="4"/>
  <c r="AU17" i="4"/>
  <c r="AE17" i="4"/>
  <c r="O17" i="4"/>
  <c r="AU16" i="4"/>
  <c r="AE16" i="4"/>
  <c r="O16" i="4"/>
  <c r="AU15" i="4"/>
  <c r="AE15" i="4"/>
  <c r="O15" i="4"/>
  <c r="AU14" i="4"/>
  <c r="AE14" i="4"/>
  <c r="O14" i="4"/>
  <c r="AU13" i="4"/>
  <c r="AE13" i="4"/>
  <c r="O13" i="4"/>
  <c r="AU12" i="4"/>
  <c r="AE12" i="4"/>
  <c r="O12" i="4"/>
  <c r="AU11" i="4"/>
  <c r="AE11" i="4"/>
  <c r="O11" i="4"/>
  <c r="AU10" i="4"/>
  <c r="AE10" i="4"/>
  <c r="O10" i="4"/>
  <c r="AU9" i="4"/>
  <c r="AE9" i="4"/>
  <c r="O9" i="4"/>
  <c r="AU8" i="4"/>
  <c r="AE8" i="4"/>
  <c r="O8" i="4"/>
  <c r="AU7" i="4"/>
  <c r="AE7" i="4"/>
  <c r="O7" i="4"/>
  <c r="AI26" i="4"/>
  <c r="AI25" i="4"/>
  <c r="AI24" i="4"/>
  <c r="AI23" i="4"/>
  <c r="AI22" i="4"/>
  <c r="AI21" i="4"/>
  <c r="AI20" i="4"/>
  <c r="AI19" i="4"/>
  <c r="AI18" i="4"/>
  <c r="AI17" i="4"/>
  <c r="AI16" i="4"/>
  <c r="AI15" i="4"/>
  <c r="AI14" i="4"/>
  <c r="AY13" i="4"/>
  <c r="AY12" i="4"/>
  <c r="AY11" i="4"/>
  <c r="AY10" i="4"/>
  <c r="AQ26" i="4"/>
  <c r="AA26" i="4"/>
  <c r="K26" i="4"/>
  <c r="AQ25" i="4"/>
  <c r="AA25" i="4"/>
  <c r="K25" i="4"/>
  <c r="AQ24" i="4"/>
  <c r="AA24" i="4"/>
  <c r="K24" i="4"/>
  <c r="AQ23" i="4"/>
  <c r="AA23" i="4"/>
  <c r="K23" i="4"/>
  <c r="AQ22" i="4"/>
  <c r="AA22" i="4"/>
  <c r="K22" i="4"/>
  <c r="AQ21" i="4"/>
  <c r="AA21" i="4"/>
  <c r="K21" i="4"/>
  <c r="AQ20" i="4"/>
  <c r="AA20" i="4"/>
  <c r="K20" i="4"/>
  <c r="AQ19" i="4"/>
  <c r="AA19" i="4"/>
  <c r="K19" i="4"/>
  <c r="AQ18" i="4"/>
  <c r="AA18" i="4"/>
  <c r="K18" i="4"/>
  <c r="AQ17" i="4"/>
  <c r="AA17" i="4"/>
  <c r="K17" i="4"/>
  <c r="AQ16" i="4"/>
  <c r="AA16" i="4"/>
  <c r="K16" i="4"/>
  <c r="AQ15" i="4"/>
  <c r="AA15" i="4"/>
  <c r="K15" i="4"/>
  <c r="AQ14" i="4"/>
  <c r="AA14" i="4"/>
  <c r="K14" i="4"/>
  <c r="AQ13" i="4"/>
  <c r="AA13" i="4"/>
  <c r="K13" i="4"/>
  <c r="AQ12" i="4"/>
  <c r="AA12" i="4"/>
  <c r="K12" i="4"/>
  <c r="AQ11" i="4"/>
  <c r="AA11" i="4"/>
  <c r="K11" i="4"/>
  <c r="AQ10" i="4"/>
  <c r="AA10" i="4"/>
  <c r="K10" i="4"/>
  <c r="AQ9" i="4"/>
  <c r="AA9" i="4"/>
  <c r="K9" i="4"/>
  <c r="AQ8" i="4"/>
  <c r="AA8" i="4"/>
  <c r="K8" i="4"/>
  <c r="AQ7" i="4"/>
  <c r="AA7" i="4"/>
  <c r="K7" i="4"/>
  <c r="BC26" i="4"/>
  <c r="AM26" i="4"/>
  <c r="W26" i="4"/>
  <c r="BC25" i="4"/>
  <c r="AM25" i="4"/>
  <c r="W25" i="4"/>
  <c r="BC24" i="4"/>
  <c r="AM24" i="4"/>
  <c r="W24" i="4"/>
  <c r="BC23" i="4"/>
  <c r="AM23" i="4"/>
  <c r="W23" i="4"/>
  <c r="BC22" i="4"/>
  <c r="AM22" i="4"/>
  <c r="W22" i="4"/>
  <c r="BC21" i="4"/>
  <c r="AM21" i="4"/>
  <c r="W21" i="4"/>
  <c r="BC20" i="4"/>
  <c r="AM20" i="4"/>
  <c r="W20" i="4"/>
  <c r="BC19" i="4"/>
  <c r="AM19" i="4"/>
  <c r="W19" i="4"/>
  <c r="BC18" i="4"/>
  <c r="AM18" i="4"/>
  <c r="W18" i="4"/>
  <c r="BC17" i="4"/>
  <c r="AM17" i="4"/>
  <c r="W17" i="4"/>
  <c r="BC16" i="4"/>
  <c r="AM16" i="4"/>
  <c r="W16" i="4"/>
  <c r="BC15" i="4"/>
  <c r="AM15" i="4"/>
  <c r="W15" i="4"/>
  <c r="BC14" i="4"/>
  <c r="AM14" i="4"/>
  <c r="W14" i="4"/>
  <c r="BC13" i="4"/>
  <c r="AM13" i="4"/>
  <c r="W13" i="4"/>
  <c r="BC12" i="4"/>
  <c r="AM12" i="4"/>
  <c r="W12" i="4"/>
  <c r="BC11" i="4"/>
  <c r="AM11" i="4"/>
  <c r="W11" i="4"/>
  <c r="BC10" i="4"/>
  <c r="AM10" i="4"/>
  <c r="W10" i="4"/>
  <c r="BC9" i="4"/>
  <c r="AM9" i="4"/>
  <c r="W9" i="4"/>
  <c r="BC8" i="4"/>
  <c r="AM8" i="4"/>
  <c r="W8" i="4"/>
  <c r="BC7" i="4"/>
  <c r="AM7" i="4"/>
  <c r="W7" i="4"/>
  <c r="AY26" i="4"/>
  <c r="AY25" i="4"/>
  <c r="AY24" i="4"/>
  <c r="AY23" i="4"/>
  <c r="AY22" i="4"/>
  <c r="AY21" i="4"/>
  <c r="AY20" i="4"/>
  <c r="AY19" i="4"/>
  <c r="AY18" i="4"/>
  <c r="AY17" i="4"/>
  <c r="AY16" i="4"/>
  <c r="AY15" i="4"/>
  <c r="AY14" i="4"/>
  <c r="S14" i="4"/>
  <c r="S13" i="4"/>
  <c r="S12" i="4"/>
  <c r="AI11" i="4"/>
  <c r="AI10" i="4"/>
  <c r="S26" i="4"/>
  <c r="S25" i="4"/>
  <c r="S24" i="4"/>
  <c r="S23" i="4"/>
  <c r="S22" i="4"/>
  <c r="S21" i="4"/>
  <c r="S20" i="4"/>
  <c r="S19" i="4"/>
  <c r="S18" i="4"/>
  <c r="S17" i="4"/>
  <c r="S16" i="4"/>
  <c r="S15" i="4"/>
  <c r="AI13" i="4"/>
  <c r="AI12" i="4"/>
  <c r="S11" i="4"/>
  <c r="S10" i="4"/>
  <c r="AI9" i="4"/>
  <c r="S8" i="4"/>
  <c r="AY9" i="4"/>
  <c r="S7" i="4"/>
  <c r="S9" i="4"/>
  <c r="AY7" i="4"/>
  <c r="AY8" i="4"/>
  <c r="AI7" i="4"/>
  <c r="AI8" i="4"/>
  <c r="AI102" i="6"/>
  <c r="AI85" i="6"/>
  <c r="AI68" i="6"/>
  <c r="AI193" i="6"/>
  <c r="AI213" i="6"/>
  <c r="K233" i="6"/>
  <c r="AU253" i="6"/>
  <c r="AY252" i="6"/>
  <c r="AY253" i="6" s="1"/>
  <c r="K47" i="6"/>
  <c r="K19" i="6"/>
  <c r="AA6" i="6"/>
  <c r="AA6" i="5"/>
  <c r="AA77" i="5" s="1"/>
  <c r="AY103" i="6"/>
  <c r="K48" i="6"/>
  <c r="K32" i="6"/>
  <c r="K16" i="6"/>
  <c r="BC6" i="6"/>
  <c r="BC6" i="5"/>
  <c r="BC80" i="5" s="1"/>
  <c r="BC251" i="6" l="1"/>
  <c r="BC247" i="6"/>
  <c r="BC243" i="6"/>
  <c r="BC239" i="6"/>
  <c r="BC234" i="6"/>
  <c r="BC229" i="6"/>
  <c r="BC225" i="6"/>
  <c r="BC208" i="6"/>
  <c r="BC218" i="6"/>
  <c r="BC204" i="6"/>
  <c r="BC200" i="6"/>
  <c r="BC214" i="6"/>
  <c r="BC196" i="6"/>
  <c r="BC190" i="6"/>
  <c r="BC186" i="6"/>
  <c r="BC182" i="6"/>
  <c r="BC178" i="6"/>
  <c r="BC172" i="6"/>
  <c r="BC173" i="6" s="1"/>
  <c r="BC168" i="6"/>
  <c r="BC164" i="6"/>
  <c r="BC160" i="6"/>
  <c r="BC156" i="6"/>
  <c r="BC150" i="6"/>
  <c r="BC146" i="6"/>
  <c r="BC129" i="6"/>
  <c r="BC252" i="6"/>
  <c r="BC253" i="6" s="1"/>
  <c r="BC248" i="6"/>
  <c r="BC244" i="6"/>
  <c r="BC240" i="6"/>
  <c r="BC236" i="6"/>
  <c r="BC230" i="6"/>
  <c r="BC226" i="6"/>
  <c r="BC220" i="6"/>
  <c r="BC205" i="6"/>
  <c r="BC201" i="6"/>
  <c r="BC254" i="6"/>
  <c r="BC249" i="6"/>
  <c r="BC245" i="6"/>
  <c r="BC241" i="6"/>
  <c r="BC237" i="6"/>
  <c r="BC231" i="6"/>
  <c r="BC227" i="6"/>
  <c r="BC222" i="6"/>
  <c r="BC211" i="6"/>
  <c r="BC206" i="6"/>
  <c r="BC202" i="6"/>
  <c r="BC192" i="6"/>
  <c r="BC193" i="6" s="1"/>
  <c r="BC188" i="6"/>
  <c r="BC184" i="6"/>
  <c r="BC180" i="6"/>
  <c r="BC176" i="6"/>
  <c r="BC170" i="6"/>
  <c r="BC166" i="6"/>
  <c r="BC162" i="6"/>
  <c r="BC158" i="6"/>
  <c r="BC152" i="6"/>
  <c r="BC153" i="6" s="1"/>
  <c r="BC148" i="6"/>
  <c r="BC219" i="6"/>
  <c r="BC250" i="6"/>
  <c r="BC246" i="6"/>
  <c r="BC242" i="6"/>
  <c r="BC238" i="6"/>
  <c r="BC232" i="6"/>
  <c r="BC233" i="6" s="1"/>
  <c r="BC228" i="6"/>
  <c r="BC212" i="6"/>
  <c r="BC213" i="6" s="1"/>
  <c r="BC224" i="6"/>
  <c r="BC216" i="6"/>
  <c r="BC207" i="6"/>
  <c r="BC194" i="6"/>
  <c r="BC185" i="6"/>
  <c r="BC177" i="6"/>
  <c r="BC167" i="6"/>
  <c r="BC159" i="6"/>
  <c r="BC149" i="6"/>
  <c r="BC198" i="6"/>
  <c r="BC139" i="6"/>
  <c r="BC126" i="6"/>
  <c r="BC199" i="6"/>
  <c r="BC197" i="6"/>
  <c r="BC187" i="6"/>
  <c r="BC179" i="6"/>
  <c r="BC169" i="6"/>
  <c r="BC161" i="6"/>
  <c r="BC151" i="6"/>
  <c r="BC143" i="6"/>
  <c r="BC130" i="6"/>
  <c r="BC119" i="6"/>
  <c r="BC106" i="6"/>
  <c r="BC141" i="6"/>
  <c r="BC124" i="6"/>
  <c r="BC111" i="6"/>
  <c r="BC100" i="6"/>
  <c r="BC96" i="6"/>
  <c r="BC90" i="6"/>
  <c r="BC86" i="6"/>
  <c r="BC82" i="6"/>
  <c r="BC78" i="6"/>
  <c r="BC72" i="6"/>
  <c r="BC73" i="6" s="1"/>
  <c r="BC68" i="6"/>
  <c r="BC64" i="6"/>
  <c r="BC60" i="6"/>
  <c r="BC117" i="6"/>
  <c r="BC203" i="6"/>
  <c r="BC189" i="6"/>
  <c r="BC181" i="6"/>
  <c r="BC171" i="6"/>
  <c r="BC163" i="6"/>
  <c r="BC154" i="6"/>
  <c r="BC118" i="6"/>
  <c r="BC105" i="6"/>
  <c r="BC210" i="6"/>
  <c r="BC217" i="6"/>
  <c r="BC191" i="6"/>
  <c r="BC183" i="6"/>
  <c r="BC174" i="6"/>
  <c r="BC165" i="6"/>
  <c r="BC157" i="6"/>
  <c r="BC147" i="6"/>
  <c r="BC221" i="6"/>
  <c r="BC209" i="6"/>
  <c r="BC134" i="6"/>
  <c r="BC122" i="6"/>
  <c r="BC109" i="6"/>
  <c r="BC140" i="6"/>
  <c r="BC127" i="6"/>
  <c r="BC136" i="6"/>
  <c r="BC123" i="6"/>
  <c r="BC110" i="6"/>
  <c r="BC137" i="6"/>
  <c r="BC128" i="6"/>
  <c r="BC102" i="6"/>
  <c r="BC94" i="6"/>
  <c r="BC91" i="6"/>
  <c r="BC84" i="6"/>
  <c r="BC77" i="6"/>
  <c r="BC74" i="6"/>
  <c r="BC66" i="6"/>
  <c r="BC59" i="6"/>
  <c r="BC57" i="6"/>
  <c r="BC52" i="6"/>
  <c r="BC48" i="6"/>
  <c r="BC44" i="6"/>
  <c r="BC40" i="6"/>
  <c r="BC36" i="6"/>
  <c r="BC32" i="6"/>
  <c r="BC31" i="6" s="1"/>
  <c r="BC27" i="6"/>
  <c r="BC23" i="6"/>
  <c r="BC19" i="6"/>
  <c r="BC15" i="6"/>
  <c r="BC11" i="6"/>
  <c r="BC138" i="6"/>
  <c r="BC108" i="6"/>
  <c r="BC144" i="6"/>
  <c r="BC131" i="6"/>
  <c r="BC120" i="6"/>
  <c r="BC98" i="6"/>
  <c r="BC89" i="6"/>
  <c r="BC87" i="6"/>
  <c r="BC80" i="6"/>
  <c r="BC71" i="6"/>
  <c r="BC69" i="6"/>
  <c r="BC62" i="6"/>
  <c r="BC58" i="6"/>
  <c r="BC53" i="6"/>
  <c r="BC49" i="6"/>
  <c r="BC45" i="6"/>
  <c r="BC41" i="6"/>
  <c r="BC37" i="6"/>
  <c r="BC33" i="6"/>
  <c r="BC28" i="6"/>
  <c r="BC24" i="6"/>
  <c r="BC20" i="6"/>
  <c r="BC16" i="6"/>
  <c r="BC12" i="6"/>
  <c r="BC8" i="6"/>
  <c r="BC125" i="6"/>
  <c r="BC223" i="6"/>
  <c r="BC132" i="6"/>
  <c r="BC133" i="6" s="1"/>
  <c r="BC103" i="6"/>
  <c r="BC101" i="6"/>
  <c r="BC92" i="6"/>
  <c r="BC93" i="6" s="1"/>
  <c r="BC85" i="6"/>
  <c r="BC83" i="6"/>
  <c r="BC76" i="6"/>
  <c r="BC67" i="6"/>
  <c r="BC65" i="6"/>
  <c r="BC54" i="6"/>
  <c r="BC50" i="6"/>
  <c r="BC46" i="6"/>
  <c r="BC42" i="6"/>
  <c r="BC38" i="6"/>
  <c r="BC34" i="6"/>
  <c r="BC29" i="6"/>
  <c r="BC25" i="6"/>
  <c r="BC21" i="6"/>
  <c r="BC17" i="6"/>
  <c r="BC13" i="6"/>
  <c r="BC9" i="6"/>
  <c r="BC104" i="6"/>
  <c r="BC142" i="6"/>
  <c r="BC112" i="6"/>
  <c r="BC113" i="6" s="1"/>
  <c r="BC114" i="6"/>
  <c r="BC145" i="6"/>
  <c r="BC116" i="6"/>
  <c r="BC107" i="6"/>
  <c r="BC99" i="6"/>
  <c r="BC97" i="6"/>
  <c r="BC88" i="6"/>
  <c r="BC81" i="6"/>
  <c r="BC79" i="6"/>
  <c r="BC70" i="6"/>
  <c r="BC63" i="6"/>
  <c r="BC61" i="6"/>
  <c r="BC56" i="6"/>
  <c r="BC51" i="6"/>
  <c r="BC47" i="6"/>
  <c r="BC43" i="6"/>
  <c r="BC39" i="6"/>
  <c r="BC35" i="6"/>
  <c r="BC30" i="6"/>
  <c r="BC26" i="6"/>
  <c r="BC22" i="6"/>
  <c r="BC18" i="6"/>
  <c r="BC14" i="6"/>
  <c r="BC10" i="6"/>
  <c r="BC121" i="6"/>
  <c r="K31" i="6"/>
  <c r="AA59" i="6"/>
  <c r="AA54" i="6"/>
  <c r="AA50" i="6"/>
  <c r="AA46" i="6"/>
  <c r="AA42" i="6"/>
  <c r="AA38" i="6"/>
  <c r="AA30" i="6"/>
  <c r="AA26" i="6"/>
  <c r="AA22" i="6"/>
  <c r="AA18" i="6"/>
  <c r="AA34" i="6"/>
  <c r="AA10" i="6"/>
  <c r="AA14" i="6"/>
  <c r="AA21" i="6"/>
  <c r="AA37" i="6"/>
  <c r="AA53" i="6"/>
  <c r="AA8" i="6"/>
  <c r="AA24" i="6"/>
  <c r="AA36" i="6"/>
  <c r="AA52" i="6"/>
  <c r="AA234" i="6"/>
  <c r="AA246" i="6"/>
  <c r="AA218" i="6"/>
  <c r="AA207" i="6"/>
  <c r="AA203" i="6"/>
  <c r="AA199" i="6"/>
  <c r="AA236" i="6"/>
  <c r="AA227" i="6"/>
  <c r="AA223" i="6"/>
  <c r="AA240" i="6"/>
  <c r="AA214" i="6"/>
  <c r="AA17" i="6"/>
  <c r="AA33" i="6"/>
  <c r="AA49" i="6"/>
  <c r="AA20" i="6"/>
  <c r="AA32" i="6"/>
  <c r="AA31" i="6" s="1"/>
  <c r="AA48" i="6"/>
  <c r="AA247" i="6"/>
  <c r="AA242" i="6"/>
  <c r="AA245" i="6"/>
  <c r="AA220" i="6"/>
  <c r="AA204" i="6"/>
  <c r="AA200" i="6"/>
  <c r="AA250" i="6"/>
  <c r="AA212" i="6"/>
  <c r="AA213" i="6" s="1"/>
  <c r="AA241" i="6"/>
  <c r="AA232" i="6"/>
  <c r="AA233" i="6" s="1"/>
  <c r="AA225" i="6"/>
  <c r="AA217" i="6"/>
  <c r="AA13" i="6"/>
  <c r="AA29" i="6"/>
  <c r="AA45" i="6"/>
  <c r="AA16" i="6"/>
  <c r="AA44" i="6"/>
  <c r="AA243" i="6"/>
  <c r="AA230" i="6"/>
  <c r="AA249" i="6"/>
  <c r="AA238" i="6"/>
  <c r="AA229" i="6"/>
  <c r="AA237" i="6"/>
  <c r="AA228" i="6"/>
  <c r="AA222" i="6"/>
  <c r="AA205" i="6"/>
  <c r="AA201" i="6"/>
  <c r="AA208" i="6"/>
  <c r="AA219" i="6"/>
  <c r="AA211" i="6"/>
  <c r="AA9" i="6"/>
  <c r="AA25" i="6"/>
  <c r="AA41" i="6"/>
  <c r="AA58" i="6"/>
  <c r="AA12" i="6"/>
  <c r="AA28" i="6"/>
  <c r="AA40" i="6"/>
  <c r="AA57" i="6"/>
  <c r="AA239" i="6"/>
  <c r="AA226" i="6"/>
  <c r="AA251" i="6"/>
  <c r="AA224" i="6"/>
  <c r="AA209" i="6"/>
  <c r="AA206" i="6"/>
  <c r="AA202" i="6"/>
  <c r="AA254" i="6"/>
  <c r="AA244" i="6"/>
  <c r="AA231" i="6"/>
  <c r="AA178" i="6"/>
  <c r="AA165" i="6"/>
  <c r="AA154" i="6"/>
  <c r="AA150" i="6"/>
  <c r="AA183" i="6"/>
  <c r="AA170" i="6"/>
  <c r="AA197" i="6"/>
  <c r="AA184" i="6"/>
  <c r="AA167" i="6"/>
  <c r="AA149" i="6"/>
  <c r="AA145" i="6"/>
  <c r="AA141" i="6"/>
  <c r="AA137" i="6"/>
  <c r="AA131" i="6"/>
  <c r="AA127" i="6"/>
  <c r="AA123" i="6"/>
  <c r="AA119" i="6"/>
  <c r="AA114" i="6"/>
  <c r="AA109" i="6"/>
  <c r="AA105" i="6"/>
  <c r="AA177" i="6"/>
  <c r="AA221" i="6"/>
  <c r="AA248" i="6"/>
  <c r="AA252" i="6"/>
  <c r="AA253" i="6" s="1"/>
  <c r="AA194" i="6"/>
  <c r="AA182" i="6"/>
  <c r="AA169" i="6"/>
  <c r="AA152" i="6"/>
  <c r="AA153" i="6" s="1"/>
  <c r="AA187" i="6"/>
  <c r="AA158" i="6"/>
  <c r="AA188" i="6"/>
  <c r="AA171" i="6"/>
  <c r="AA151" i="6"/>
  <c r="AA146" i="6"/>
  <c r="AA142" i="6"/>
  <c r="AA138" i="6"/>
  <c r="AA132" i="6"/>
  <c r="AA133" i="6" s="1"/>
  <c r="AA128" i="6"/>
  <c r="AA124" i="6"/>
  <c r="AA120" i="6"/>
  <c r="AA116" i="6"/>
  <c r="AA110" i="6"/>
  <c r="AA106" i="6"/>
  <c r="AA198" i="6"/>
  <c r="AA102" i="6"/>
  <c r="AA98" i="6"/>
  <c r="AA92" i="6"/>
  <c r="AA93" i="6" s="1"/>
  <c r="AA88" i="6"/>
  <c r="AA84" i="6"/>
  <c r="AA80" i="6"/>
  <c r="AA76" i="6"/>
  <c r="AA70" i="6"/>
  <c r="AA66" i="6"/>
  <c r="AA62" i="6"/>
  <c r="AA168" i="6"/>
  <c r="AA216" i="6"/>
  <c r="AA186" i="6"/>
  <c r="AA157" i="6"/>
  <c r="AA191" i="6"/>
  <c r="AA174" i="6"/>
  <c r="AA162" i="6"/>
  <c r="AA192" i="6"/>
  <c r="AA193" i="6" s="1"/>
  <c r="AA176" i="6"/>
  <c r="AA159" i="6"/>
  <c r="AA143" i="6"/>
  <c r="AA139" i="6"/>
  <c r="AA134" i="6"/>
  <c r="AA129" i="6"/>
  <c r="AA125" i="6"/>
  <c r="AA121" i="6"/>
  <c r="AA117" i="6"/>
  <c r="AA111" i="6"/>
  <c r="AA107" i="6"/>
  <c r="AA210" i="6"/>
  <c r="AA190" i="6"/>
  <c r="AA161" i="6"/>
  <c r="AA148" i="6"/>
  <c r="AA196" i="6"/>
  <c r="AA179" i="6"/>
  <c r="AA166" i="6"/>
  <c r="AA180" i="6"/>
  <c r="AA163" i="6"/>
  <c r="AA147" i="6"/>
  <c r="AA144" i="6"/>
  <c r="AA140" i="6"/>
  <c r="AA136" i="6"/>
  <c r="AA130" i="6"/>
  <c r="AA126" i="6"/>
  <c r="AA122" i="6"/>
  <c r="AA118" i="6"/>
  <c r="AA112" i="6"/>
  <c r="AA113" i="6" s="1"/>
  <c r="AA108" i="6"/>
  <c r="AA104" i="6"/>
  <c r="AA160" i="6"/>
  <c r="AA164" i="6"/>
  <c r="AA100" i="6"/>
  <c r="AA96" i="6"/>
  <c r="AA90" i="6"/>
  <c r="AA86" i="6"/>
  <c r="AA82" i="6"/>
  <c r="AA78" i="6"/>
  <c r="AA72" i="6"/>
  <c r="AA73" i="6" s="1"/>
  <c r="AA68" i="6"/>
  <c r="AA64" i="6"/>
  <c r="AA60" i="6"/>
  <c r="AA185" i="6"/>
  <c r="AA181" i="6"/>
  <c r="AA23" i="6"/>
  <c r="AA35" i="6"/>
  <c r="AA103" i="6"/>
  <c r="AA101" i="6"/>
  <c r="AA99" i="6"/>
  <c r="AA97" i="6"/>
  <c r="AA94" i="6"/>
  <c r="AA91" i="6"/>
  <c r="AA89" i="6"/>
  <c r="AA87" i="6"/>
  <c r="AA85" i="6"/>
  <c r="AA83" i="6"/>
  <c r="AA81" i="6"/>
  <c r="AA79" i="6"/>
  <c r="AA77" i="6"/>
  <c r="AA74" i="6"/>
  <c r="AA71" i="6"/>
  <c r="AA69" i="6"/>
  <c r="AA67" i="6"/>
  <c r="AA65" i="6"/>
  <c r="AA63" i="6"/>
  <c r="AA61" i="6"/>
  <c r="AA172" i="6"/>
  <c r="AA173" i="6" s="1"/>
  <c r="AA19" i="6"/>
  <c r="AA47" i="6"/>
  <c r="AA51" i="6"/>
  <c r="AA15" i="6"/>
  <c r="AA43" i="6"/>
  <c r="AA39" i="6"/>
  <c r="AA156" i="6"/>
  <c r="AA189" i="6"/>
  <c r="AA11" i="6"/>
  <c r="AA27" i="6"/>
  <c r="AA56" i="6"/>
  <c r="AQ56" i="6"/>
  <c r="AQ51" i="6"/>
  <c r="AQ47" i="6"/>
  <c r="AQ43" i="6"/>
  <c r="AQ39" i="6"/>
  <c r="AQ35" i="6"/>
  <c r="AQ27" i="6"/>
  <c r="AQ15" i="6"/>
  <c r="AQ11" i="6"/>
  <c r="AQ23" i="6"/>
  <c r="AQ19" i="6"/>
  <c r="AQ161" i="6"/>
  <c r="AQ10" i="6"/>
  <c r="AQ26" i="6"/>
  <c r="AQ42" i="6"/>
  <c r="AQ13" i="6"/>
  <c r="AQ29" i="6"/>
  <c r="AQ41" i="6"/>
  <c r="AQ58" i="6"/>
  <c r="AQ240" i="6"/>
  <c r="AQ227" i="6"/>
  <c r="AQ250" i="6"/>
  <c r="AQ234" i="6"/>
  <c r="AQ226" i="6"/>
  <c r="AQ242" i="6"/>
  <c r="AQ223" i="6"/>
  <c r="AQ210" i="6"/>
  <c r="AQ204" i="6"/>
  <c r="AQ200" i="6"/>
  <c r="AQ251" i="6"/>
  <c r="AQ238" i="6"/>
  <c r="AQ229" i="6"/>
  <c r="AQ220" i="6"/>
  <c r="AQ208" i="6"/>
  <c r="AQ22" i="6"/>
  <c r="AQ38" i="6"/>
  <c r="AQ54" i="6"/>
  <c r="AQ9" i="6"/>
  <c r="AQ25" i="6"/>
  <c r="AQ37" i="6"/>
  <c r="AQ53" i="6"/>
  <c r="AQ236" i="6"/>
  <c r="AQ252" i="6"/>
  <c r="AQ253" i="6" s="1"/>
  <c r="AQ247" i="6"/>
  <c r="AQ225" i="6"/>
  <c r="AQ217" i="6"/>
  <c r="AQ214" i="6"/>
  <c r="AQ205" i="6"/>
  <c r="AQ201" i="6"/>
  <c r="AQ222" i="6"/>
  <c r="AQ18" i="6"/>
  <c r="AQ34" i="6"/>
  <c r="AQ50" i="6"/>
  <c r="AQ21" i="6"/>
  <c r="AQ33" i="6"/>
  <c r="AQ49" i="6"/>
  <c r="AQ243" i="6"/>
  <c r="AQ219" i="6"/>
  <c r="AQ206" i="6"/>
  <c r="AQ202" i="6"/>
  <c r="AQ198" i="6"/>
  <c r="AQ241" i="6"/>
  <c r="AQ232" i="6"/>
  <c r="AQ233" i="6" s="1"/>
  <c r="AQ224" i="6"/>
  <c r="AQ237" i="6"/>
  <c r="AQ14" i="6"/>
  <c r="AQ30" i="6"/>
  <c r="AQ46" i="6"/>
  <c r="AQ17" i="6"/>
  <c r="AQ45" i="6"/>
  <c r="AQ244" i="6"/>
  <c r="AQ231" i="6"/>
  <c r="AQ254" i="6"/>
  <c r="AQ248" i="6"/>
  <c r="AQ239" i="6"/>
  <c r="AQ230" i="6"/>
  <c r="AQ221" i="6"/>
  <c r="AQ207" i="6"/>
  <c r="AQ203" i="6"/>
  <c r="AQ199" i="6"/>
  <c r="AQ209" i="6"/>
  <c r="AQ211" i="6"/>
  <c r="AQ196" i="6"/>
  <c r="AQ183" i="6"/>
  <c r="AQ170" i="6"/>
  <c r="AQ147" i="6"/>
  <c r="AQ245" i="6"/>
  <c r="AQ188" i="6"/>
  <c r="AQ159" i="6"/>
  <c r="AQ189" i="6"/>
  <c r="AQ172" i="6"/>
  <c r="AQ173" i="6" s="1"/>
  <c r="AQ156" i="6"/>
  <c r="AQ146" i="6"/>
  <c r="AQ142" i="6"/>
  <c r="AQ138" i="6"/>
  <c r="AQ132" i="6"/>
  <c r="AQ133" i="6" s="1"/>
  <c r="AQ128" i="6"/>
  <c r="AQ124" i="6"/>
  <c r="AQ120" i="6"/>
  <c r="AQ116" i="6"/>
  <c r="AQ110" i="6"/>
  <c r="AQ106" i="6"/>
  <c r="AQ246" i="6"/>
  <c r="AQ212" i="6"/>
  <c r="AQ213" i="6" s="1"/>
  <c r="AQ228" i="6"/>
  <c r="AQ216" i="6"/>
  <c r="AQ249" i="6"/>
  <c r="AQ187" i="6"/>
  <c r="AQ158" i="6"/>
  <c r="AQ149" i="6"/>
  <c r="AQ192" i="6"/>
  <c r="AQ193" i="6" s="1"/>
  <c r="AQ176" i="6"/>
  <c r="AQ163" i="6"/>
  <c r="AQ177" i="6"/>
  <c r="AQ160" i="6"/>
  <c r="AQ154" i="6"/>
  <c r="AQ148" i="6"/>
  <c r="AQ143" i="6"/>
  <c r="AQ139" i="6"/>
  <c r="AQ134" i="6"/>
  <c r="AQ129" i="6"/>
  <c r="AQ125" i="6"/>
  <c r="AQ121" i="6"/>
  <c r="AQ117" i="6"/>
  <c r="AQ111" i="6"/>
  <c r="AQ107" i="6"/>
  <c r="AQ103" i="6"/>
  <c r="AQ99" i="6"/>
  <c r="AQ94" i="6"/>
  <c r="AQ89" i="6"/>
  <c r="AQ85" i="6"/>
  <c r="AQ81" i="6"/>
  <c r="AQ77" i="6"/>
  <c r="AQ71" i="6"/>
  <c r="AQ67" i="6"/>
  <c r="AQ63" i="6"/>
  <c r="AQ191" i="6"/>
  <c r="AQ174" i="6"/>
  <c r="AQ162" i="6"/>
  <c r="AQ151" i="6"/>
  <c r="AQ197" i="6"/>
  <c r="AQ180" i="6"/>
  <c r="AQ167" i="6"/>
  <c r="AQ181" i="6"/>
  <c r="AQ164" i="6"/>
  <c r="AQ150" i="6"/>
  <c r="AQ144" i="6"/>
  <c r="AQ140" i="6"/>
  <c r="AQ136" i="6"/>
  <c r="AQ130" i="6"/>
  <c r="AQ126" i="6"/>
  <c r="AQ122" i="6"/>
  <c r="AQ118" i="6"/>
  <c r="AQ112" i="6"/>
  <c r="AQ113" i="6" s="1"/>
  <c r="AQ108" i="6"/>
  <c r="AQ104" i="6"/>
  <c r="AQ165" i="6"/>
  <c r="AQ218" i="6"/>
  <c r="AQ179" i="6"/>
  <c r="AQ166" i="6"/>
  <c r="AQ184" i="6"/>
  <c r="AQ171" i="6"/>
  <c r="AQ185" i="6"/>
  <c r="AQ168" i="6"/>
  <c r="AQ152" i="6"/>
  <c r="AQ153" i="6" s="1"/>
  <c r="AQ145" i="6"/>
  <c r="AQ141" i="6"/>
  <c r="AQ137" i="6"/>
  <c r="AQ131" i="6"/>
  <c r="AQ127" i="6"/>
  <c r="AQ123" i="6"/>
  <c r="AQ119" i="6"/>
  <c r="AQ114" i="6"/>
  <c r="AQ109" i="6"/>
  <c r="AQ105" i="6"/>
  <c r="AQ182" i="6"/>
  <c r="AQ186" i="6"/>
  <c r="AQ101" i="6"/>
  <c r="AQ97" i="6"/>
  <c r="AQ91" i="6"/>
  <c r="AQ87" i="6"/>
  <c r="AQ83" i="6"/>
  <c r="AQ79" i="6"/>
  <c r="AQ74" i="6"/>
  <c r="AQ69" i="6"/>
  <c r="AQ65" i="6"/>
  <c r="AQ61" i="6"/>
  <c r="AQ157" i="6"/>
  <c r="AQ194" i="6"/>
  <c r="AQ12" i="6"/>
  <c r="AQ28" i="6"/>
  <c r="AQ40" i="6"/>
  <c r="AQ8" i="6"/>
  <c r="AQ24" i="6"/>
  <c r="AQ36" i="6"/>
  <c r="AQ52" i="6"/>
  <c r="AQ57" i="6"/>
  <c r="AQ169" i="6"/>
  <c r="AQ190" i="6"/>
  <c r="AQ178" i="6"/>
  <c r="AQ20" i="6"/>
  <c r="AQ32" i="6"/>
  <c r="AQ31" i="6" s="1"/>
  <c r="AQ48" i="6"/>
  <c r="AQ44" i="6"/>
  <c r="AQ102" i="6"/>
  <c r="AQ100" i="6"/>
  <c r="AQ98" i="6"/>
  <c r="AQ96" i="6"/>
  <c r="AQ92" i="6"/>
  <c r="AQ93" i="6" s="1"/>
  <c r="AQ90" i="6"/>
  <c r="AQ88" i="6"/>
  <c r="AQ86" i="6"/>
  <c r="AQ84" i="6"/>
  <c r="AQ82" i="6"/>
  <c r="AQ80" i="6"/>
  <c r="AQ78" i="6"/>
  <c r="AQ76" i="6"/>
  <c r="AQ72" i="6"/>
  <c r="AQ73" i="6" s="1"/>
  <c r="AQ70" i="6"/>
  <c r="AQ68" i="6"/>
  <c r="AQ66" i="6"/>
  <c r="AQ64" i="6"/>
  <c r="AQ62" i="6"/>
  <c r="AQ60" i="6"/>
  <c r="AQ59" i="6"/>
  <c r="AQ16" i="6"/>
  <c r="W119" i="6"/>
  <c r="W254" i="6"/>
  <c r="W249" i="6"/>
  <c r="W245" i="6"/>
  <c r="W241" i="6"/>
  <c r="W237" i="6"/>
  <c r="W231" i="6"/>
  <c r="W227" i="6"/>
  <c r="W224" i="6"/>
  <c r="W209" i="6"/>
  <c r="W206" i="6"/>
  <c r="W202" i="6"/>
  <c r="W212" i="6"/>
  <c r="W213" i="6" s="1"/>
  <c r="W198" i="6"/>
  <c r="W192" i="6"/>
  <c r="W193" i="6" s="1"/>
  <c r="W188" i="6"/>
  <c r="W184" i="6"/>
  <c r="W180" i="6"/>
  <c r="W176" i="6"/>
  <c r="W170" i="6"/>
  <c r="W166" i="6"/>
  <c r="W162" i="6"/>
  <c r="W158" i="6"/>
  <c r="W152" i="6"/>
  <c r="W153" i="6" s="1"/>
  <c r="W148" i="6"/>
  <c r="W225" i="6"/>
  <c r="W250" i="6"/>
  <c r="W246" i="6"/>
  <c r="W242" i="6"/>
  <c r="W238" i="6"/>
  <c r="W232" i="6"/>
  <c r="W233" i="6" s="1"/>
  <c r="W228" i="6"/>
  <c r="W210" i="6"/>
  <c r="W218" i="6"/>
  <c r="W207" i="6"/>
  <c r="W203" i="6"/>
  <c r="W199" i="6"/>
  <c r="W251" i="6"/>
  <c r="W247" i="6"/>
  <c r="W243" i="6"/>
  <c r="W239" i="6"/>
  <c r="W234" i="6"/>
  <c r="W229" i="6"/>
  <c r="W214" i="6"/>
  <c r="W220" i="6"/>
  <c r="W204" i="6"/>
  <c r="W200" i="6"/>
  <c r="W196" i="6"/>
  <c r="W190" i="6"/>
  <c r="W186" i="6"/>
  <c r="W182" i="6"/>
  <c r="W178" i="6"/>
  <c r="W172" i="6"/>
  <c r="W173" i="6" s="1"/>
  <c r="W168" i="6"/>
  <c r="W164" i="6"/>
  <c r="W160" i="6"/>
  <c r="W156" i="6"/>
  <c r="W150" i="6"/>
  <c r="W252" i="6"/>
  <c r="W253" i="6" s="1"/>
  <c r="W248" i="6"/>
  <c r="W244" i="6"/>
  <c r="W240" i="6"/>
  <c r="W236" i="6"/>
  <c r="W230" i="6"/>
  <c r="W226" i="6"/>
  <c r="W222" i="6"/>
  <c r="W205" i="6"/>
  <c r="W201" i="6"/>
  <c r="W191" i="6"/>
  <c r="W183" i="6"/>
  <c r="W174" i="6"/>
  <c r="W165" i="6"/>
  <c r="W157" i="6"/>
  <c r="W147" i="6"/>
  <c r="W219" i="6"/>
  <c r="W216" i="6"/>
  <c r="W145" i="6"/>
  <c r="W132" i="6"/>
  <c r="W133" i="6" s="1"/>
  <c r="W116" i="6"/>
  <c r="W211" i="6"/>
  <c r="W194" i="6"/>
  <c r="W185" i="6"/>
  <c r="W177" i="6"/>
  <c r="W167" i="6"/>
  <c r="W159" i="6"/>
  <c r="W149" i="6"/>
  <c r="W120" i="6"/>
  <c r="W107" i="6"/>
  <c r="W138" i="6"/>
  <c r="W125" i="6"/>
  <c r="W112" i="6"/>
  <c r="W113" i="6" s="1"/>
  <c r="W130" i="6"/>
  <c r="W102" i="6"/>
  <c r="W98" i="6"/>
  <c r="W92" i="6"/>
  <c r="W93" i="6" s="1"/>
  <c r="W88" i="6"/>
  <c r="W84" i="6"/>
  <c r="W80" i="6"/>
  <c r="W76" i="6"/>
  <c r="W70" i="6"/>
  <c r="W66" i="6"/>
  <c r="W62" i="6"/>
  <c r="W223" i="6"/>
  <c r="W197" i="6"/>
  <c r="W187" i="6"/>
  <c r="W179" i="6"/>
  <c r="W169" i="6"/>
  <c r="W161" i="6"/>
  <c r="W151" i="6"/>
  <c r="W137" i="6"/>
  <c r="W124" i="6"/>
  <c r="W111" i="6"/>
  <c r="W208" i="6"/>
  <c r="W189" i="6"/>
  <c r="W181" i="6"/>
  <c r="W171" i="6"/>
  <c r="W163" i="6"/>
  <c r="W154" i="6"/>
  <c r="W217" i="6"/>
  <c r="W221" i="6"/>
  <c r="W141" i="6"/>
  <c r="W128" i="6"/>
  <c r="W146" i="6"/>
  <c r="W117" i="6"/>
  <c r="W122" i="6"/>
  <c r="W105" i="6"/>
  <c r="W101" i="6"/>
  <c r="W99" i="6"/>
  <c r="W90" i="6"/>
  <c r="W83" i="6"/>
  <c r="W81" i="6"/>
  <c r="W72" i="6"/>
  <c r="W73" i="6" s="1"/>
  <c r="W65" i="6"/>
  <c r="W63" i="6"/>
  <c r="W140" i="6"/>
  <c r="W106" i="6"/>
  <c r="W59" i="6"/>
  <c r="W54" i="6"/>
  <c r="W50" i="6"/>
  <c r="W46" i="6"/>
  <c r="W42" i="6"/>
  <c r="W38" i="6"/>
  <c r="W34" i="6"/>
  <c r="W29" i="6"/>
  <c r="W25" i="6"/>
  <c r="W21" i="6"/>
  <c r="W17" i="6"/>
  <c r="W13" i="6"/>
  <c r="W9" i="6"/>
  <c r="W131" i="6"/>
  <c r="W121" i="6"/>
  <c r="W108" i="6"/>
  <c r="W143" i="6"/>
  <c r="W134" i="6"/>
  <c r="W104" i="6"/>
  <c r="W97" i="6"/>
  <c r="W94" i="6"/>
  <c r="W86" i="6"/>
  <c r="W79" i="6"/>
  <c r="W77" i="6"/>
  <c r="W68" i="6"/>
  <c r="W61" i="6"/>
  <c r="W56" i="6"/>
  <c r="W51" i="6"/>
  <c r="W47" i="6"/>
  <c r="W43" i="6"/>
  <c r="W39" i="6"/>
  <c r="W35" i="6"/>
  <c r="W30" i="6"/>
  <c r="W26" i="6"/>
  <c r="W22" i="6"/>
  <c r="W18" i="6"/>
  <c r="W14" i="6"/>
  <c r="W10" i="6"/>
  <c r="W110" i="6"/>
  <c r="W136" i="6"/>
  <c r="W142" i="6"/>
  <c r="W129" i="6"/>
  <c r="W126" i="6"/>
  <c r="W118" i="6"/>
  <c r="W109" i="6"/>
  <c r="W100" i="6"/>
  <c r="W91" i="6"/>
  <c r="W89" i="6"/>
  <c r="W82" i="6"/>
  <c r="W74" i="6"/>
  <c r="W71" i="6"/>
  <c r="W64" i="6"/>
  <c r="W123" i="6"/>
  <c r="W57" i="6"/>
  <c r="W52" i="6"/>
  <c r="W48" i="6"/>
  <c r="W44" i="6"/>
  <c r="W40" i="6"/>
  <c r="W36" i="6"/>
  <c r="W32" i="6"/>
  <c r="W31" i="6" s="1"/>
  <c r="W27" i="6"/>
  <c r="W23" i="6"/>
  <c r="W19" i="6"/>
  <c r="W15" i="6"/>
  <c r="W11" i="6"/>
  <c r="W127" i="6"/>
  <c r="W139" i="6"/>
  <c r="W103" i="6"/>
  <c r="W96" i="6"/>
  <c r="W87" i="6"/>
  <c r="W85" i="6"/>
  <c r="W78" i="6"/>
  <c r="W69" i="6"/>
  <c r="W67" i="6"/>
  <c r="W60" i="6"/>
  <c r="W58" i="6"/>
  <c r="W53" i="6"/>
  <c r="W49" i="6"/>
  <c r="W45" i="6"/>
  <c r="W41" i="6"/>
  <c r="W37" i="6"/>
  <c r="W33" i="6"/>
  <c r="W28" i="6"/>
  <c r="W24" i="6"/>
  <c r="W20" i="6"/>
  <c r="W16" i="6"/>
  <c r="W12" i="6"/>
  <c r="W8" i="6"/>
  <c r="W144" i="6"/>
  <c r="W114" i="6"/>
  <c r="AM141" i="6"/>
  <c r="AM107" i="6"/>
  <c r="AM250" i="6"/>
  <c r="AM246" i="6"/>
  <c r="AM242" i="6"/>
  <c r="AM238" i="6"/>
  <c r="AM232" i="6"/>
  <c r="AM233" i="6" s="1"/>
  <c r="AM228" i="6"/>
  <c r="AM221" i="6"/>
  <c r="AM207" i="6"/>
  <c r="AM203" i="6"/>
  <c r="AM199" i="6"/>
  <c r="AM194" i="6"/>
  <c r="AM189" i="6"/>
  <c r="AM185" i="6"/>
  <c r="AM181" i="6"/>
  <c r="AM177" i="6"/>
  <c r="AM171" i="6"/>
  <c r="AM167" i="6"/>
  <c r="AM163" i="6"/>
  <c r="AM159" i="6"/>
  <c r="AM154" i="6"/>
  <c r="AM149" i="6"/>
  <c r="AM124" i="6"/>
  <c r="AM251" i="6"/>
  <c r="AM247" i="6"/>
  <c r="AM243" i="6"/>
  <c r="AM239" i="6"/>
  <c r="AM234" i="6"/>
  <c r="AM229" i="6"/>
  <c r="AM223" i="6"/>
  <c r="AM210" i="6"/>
  <c r="AM204" i="6"/>
  <c r="AM200" i="6"/>
  <c r="AM252" i="6"/>
  <c r="AM253" i="6" s="1"/>
  <c r="AM248" i="6"/>
  <c r="AM244" i="6"/>
  <c r="AM240" i="6"/>
  <c r="AM236" i="6"/>
  <c r="AM230" i="6"/>
  <c r="AM226" i="6"/>
  <c r="AM211" i="6"/>
  <c r="AM225" i="6"/>
  <c r="AM217" i="6"/>
  <c r="AM214" i="6"/>
  <c r="AM205" i="6"/>
  <c r="AM201" i="6"/>
  <c r="AM209" i="6"/>
  <c r="AM220" i="6"/>
  <c r="AM197" i="6"/>
  <c r="AM191" i="6"/>
  <c r="AM187" i="6"/>
  <c r="AM183" i="6"/>
  <c r="AM179" i="6"/>
  <c r="AM174" i="6"/>
  <c r="AM169" i="6"/>
  <c r="AM165" i="6"/>
  <c r="AM161" i="6"/>
  <c r="AM157" i="6"/>
  <c r="AM151" i="6"/>
  <c r="AM147" i="6"/>
  <c r="AM254" i="6"/>
  <c r="AM249" i="6"/>
  <c r="AM245" i="6"/>
  <c r="AM241" i="6"/>
  <c r="AM237" i="6"/>
  <c r="AM231" i="6"/>
  <c r="AM227" i="6"/>
  <c r="AM216" i="6"/>
  <c r="AM219" i="6"/>
  <c r="AM206" i="6"/>
  <c r="AM198" i="6"/>
  <c r="AM188" i="6"/>
  <c r="AM180" i="6"/>
  <c r="AM170" i="6"/>
  <c r="AM162" i="6"/>
  <c r="AM152" i="6"/>
  <c r="AM153" i="6" s="1"/>
  <c r="AM212" i="6"/>
  <c r="AM213" i="6" s="1"/>
  <c r="AM208" i="6"/>
  <c r="AM121" i="6"/>
  <c r="AM108" i="6"/>
  <c r="AM190" i="6"/>
  <c r="AM182" i="6"/>
  <c r="AM172" i="6"/>
  <c r="AM173" i="6" s="1"/>
  <c r="AM164" i="6"/>
  <c r="AM156" i="6"/>
  <c r="AM138" i="6"/>
  <c r="AM125" i="6"/>
  <c r="AM112" i="6"/>
  <c r="AM113" i="6" s="1"/>
  <c r="AM143" i="6"/>
  <c r="AM130" i="6"/>
  <c r="AM136" i="6"/>
  <c r="AM119" i="6"/>
  <c r="AM106" i="6"/>
  <c r="AM103" i="6"/>
  <c r="AM99" i="6"/>
  <c r="AM94" i="6"/>
  <c r="AM89" i="6"/>
  <c r="AM85" i="6"/>
  <c r="AM81" i="6"/>
  <c r="AM77" i="6"/>
  <c r="AM71" i="6"/>
  <c r="AM67" i="6"/>
  <c r="AM63" i="6"/>
  <c r="AM59" i="6"/>
  <c r="AM145" i="6"/>
  <c r="AM192" i="6"/>
  <c r="AM193" i="6" s="1"/>
  <c r="AM184" i="6"/>
  <c r="AM176" i="6"/>
  <c r="AM166" i="6"/>
  <c r="AM158" i="6"/>
  <c r="AM148" i="6"/>
  <c r="AM222" i="6"/>
  <c r="AM224" i="6"/>
  <c r="AM218" i="6"/>
  <c r="AM142" i="6"/>
  <c r="AM129" i="6"/>
  <c r="AM202" i="6"/>
  <c r="AM196" i="6"/>
  <c r="AM186" i="6"/>
  <c r="AM178" i="6"/>
  <c r="AM168" i="6"/>
  <c r="AM160" i="6"/>
  <c r="AM150" i="6"/>
  <c r="AM146" i="6"/>
  <c r="AM117" i="6"/>
  <c r="AM104" i="6"/>
  <c r="AM134" i="6"/>
  <c r="AM122" i="6"/>
  <c r="AM109" i="6"/>
  <c r="AM144" i="6"/>
  <c r="AM114" i="6"/>
  <c r="AM97" i="6"/>
  <c r="AM88" i="6"/>
  <c r="AM86" i="6"/>
  <c r="AM79" i="6"/>
  <c r="AM70" i="6"/>
  <c r="AM68" i="6"/>
  <c r="AM61" i="6"/>
  <c r="AM56" i="6"/>
  <c r="AM51" i="6"/>
  <c r="AM47" i="6"/>
  <c r="AM43" i="6"/>
  <c r="AM39" i="6"/>
  <c r="AM35" i="6"/>
  <c r="AM30" i="6"/>
  <c r="AM26" i="6"/>
  <c r="AM22" i="6"/>
  <c r="AM18" i="6"/>
  <c r="AM14" i="6"/>
  <c r="AM10" i="6"/>
  <c r="AM116" i="6"/>
  <c r="AM127" i="6"/>
  <c r="AM110" i="6"/>
  <c r="AM102" i="6"/>
  <c r="AM100" i="6"/>
  <c r="AM91" i="6"/>
  <c r="AM84" i="6"/>
  <c r="AM82" i="6"/>
  <c r="AM74" i="6"/>
  <c r="AM66" i="6"/>
  <c r="AM64" i="6"/>
  <c r="AM128" i="6"/>
  <c r="AM57" i="6"/>
  <c r="AM52" i="6"/>
  <c r="AM48" i="6"/>
  <c r="AM44" i="6"/>
  <c r="AM40" i="6"/>
  <c r="AM36" i="6"/>
  <c r="AM32" i="6"/>
  <c r="AM31" i="6" s="1"/>
  <c r="AM27" i="6"/>
  <c r="AM23" i="6"/>
  <c r="AM19" i="6"/>
  <c r="AM15" i="6"/>
  <c r="AM11" i="6"/>
  <c r="AM132" i="6"/>
  <c r="AM133" i="6" s="1"/>
  <c r="AM118" i="6"/>
  <c r="AM105" i="6"/>
  <c r="AM140" i="6"/>
  <c r="AM98" i="6"/>
  <c r="AM96" i="6"/>
  <c r="AM87" i="6"/>
  <c r="AM80" i="6"/>
  <c r="AM78" i="6"/>
  <c r="AM69" i="6"/>
  <c r="AM62" i="6"/>
  <c r="AM60" i="6"/>
  <c r="AM58" i="6"/>
  <c r="AM53" i="6"/>
  <c r="AM49" i="6"/>
  <c r="AM45" i="6"/>
  <c r="AM41" i="6"/>
  <c r="AM37" i="6"/>
  <c r="AM33" i="6"/>
  <c r="AM28" i="6"/>
  <c r="AM24" i="6"/>
  <c r="AM20" i="6"/>
  <c r="AM16" i="6"/>
  <c r="AM12" i="6"/>
  <c r="AM8" i="6"/>
  <c r="AM120" i="6"/>
  <c r="AM139" i="6"/>
  <c r="AM126" i="6"/>
  <c r="AM131" i="6"/>
  <c r="AM123" i="6"/>
  <c r="AM101" i="6"/>
  <c r="AM92" i="6"/>
  <c r="AM93" i="6" s="1"/>
  <c r="AM90" i="6"/>
  <c r="AM83" i="6"/>
  <c r="AM76" i="6"/>
  <c r="AM72" i="6"/>
  <c r="AM73" i="6" s="1"/>
  <c r="AM65" i="6"/>
  <c r="AM111" i="6"/>
  <c r="AM54" i="6"/>
  <c r="AM50" i="6"/>
  <c r="AM46" i="6"/>
  <c r="AM42" i="6"/>
  <c r="AM38" i="6"/>
  <c r="AM34" i="6"/>
  <c r="AM29" i="6"/>
  <c r="AM25" i="6"/>
  <c r="AM21" i="6"/>
  <c r="AM17" i="6"/>
  <c r="AM13" i="6"/>
  <c r="AM9" i="6"/>
  <c r="AM137" i="6"/>
  <c r="AA9" i="5"/>
  <c r="AA14" i="5"/>
  <c r="AQ19" i="5"/>
  <c r="AQ28" i="5"/>
  <c r="AA33" i="5"/>
  <c r="AQ8" i="5"/>
  <c r="AQ16" i="5"/>
  <c r="AA20" i="5"/>
  <c r="AA24" i="5"/>
  <c r="AQ31" i="5"/>
  <c r="AA34" i="5"/>
  <c r="K7" i="5"/>
  <c r="AQ10" i="5"/>
  <c r="AA17" i="5"/>
  <c r="AQ24" i="5"/>
  <c r="AA28" i="5"/>
  <c r="AA32" i="5"/>
  <c r="W8" i="5"/>
  <c r="AM9" i="5"/>
  <c r="BC10" i="5"/>
  <c r="W12" i="5"/>
  <c r="AM13" i="5"/>
  <c r="BC14" i="5"/>
  <c r="W16" i="5"/>
  <c r="AM17" i="5"/>
  <c r="BC18" i="5"/>
  <c r="W20" i="5"/>
  <c r="AM21" i="5"/>
  <c r="BC22" i="5"/>
  <c r="W24" i="5"/>
  <c r="AM25" i="5"/>
  <c r="BC26" i="5"/>
  <c r="W28" i="5"/>
  <c r="AM29" i="5"/>
  <c r="BC30" i="5"/>
  <c r="W32" i="5"/>
  <c r="AM33" i="5"/>
  <c r="AM34" i="5"/>
  <c r="BC35" i="5"/>
  <c r="W37" i="5"/>
  <c r="AM38" i="5"/>
  <c r="BC39" i="5"/>
  <c r="W41" i="5"/>
  <c r="AM42" i="5"/>
  <c r="BC43" i="5"/>
  <c r="W45" i="5"/>
  <c r="AM46" i="5"/>
  <c r="BC47" i="5"/>
  <c r="W49" i="5"/>
  <c r="AM50" i="5"/>
  <c r="BC51" i="5"/>
  <c r="W53" i="5"/>
  <c r="AM54" i="5"/>
  <c r="BC55" i="5"/>
  <c r="W57" i="5"/>
  <c r="AM58" i="5"/>
  <c r="BC59" i="5"/>
  <c r="W61" i="5"/>
  <c r="AM62" i="5"/>
  <c r="BC63" i="5"/>
  <c r="W65" i="5"/>
  <c r="AM66" i="5"/>
  <c r="BC67" i="5"/>
  <c r="W69" i="5"/>
  <c r="AM70" i="5"/>
  <c r="BC71" i="5"/>
  <c r="W73" i="5"/>
  <c r="AM74" i="5"/>
  <c r="BC75" i="5"/>
  <c r="W77" i="5"/>
  <c r="AM78" i="5"/>
  <c r="BC79" i="5"/>
  <c r="AA36" i="5"/>
  <c r="AQ37" i="5"/>
  <c r="AA40" i="5"/>
  <c r="AQ41" i="5"/>
  <c r="AA44" i="5"/>
  <c r="AQ45" i="5"/>
  <c r="AA48" i="5"/>
  <c r="AQ49" i="5"/>
  <c r="AA52" i="5"/>
  <c r="AQ53" i="5"/>
  <c r="AA56" i="5"/>
  <c r="AQ57" i="5"/>
  <c r="AA60" i="5"/>
  <c r="AQ61" i="5"/>
  <c r="AA64" i="5"/>
  <c r="AQ65" i="5"/>
  <c r="AA68" i="5"/>
  <c r="AQ69" i="5"/>
  <c r="AA72" i="5"/>
  <c r="AQ73" i="5"/>
  <c r="AA76" i="5"/>
  <c r="AQ77" i="5"/>
  <c r="AA80" i="5"/>
  <c r="K8" i="5"/>
  <c r="AQ11" i="5"/>
  <c r="AQ25" i="5"/>
  <c r="AA29" i="5"/>
  <c r="W7" i="5"/>
  <c r="AM8" i="5"/>
  <c r="BC9" i="5"/>
  <c r="W11" i="5"/>
  <c r="AM12" i="5"/>
  <c r="BC13" i="5"/>
  <c r="W15" i="5"/>
  <c r="AM16" i="5"/>
  <c r="BC17" i="5"/>
  <c r="W19" i="5"/>
  <c r="AM20" i="5"/>
  <c r="BC21" i="5"/>
  <c r="W23" i="5"/>
  <c r="AM24" i="5"/>
  <c r="BC25" i="5"/>
  <c r="W27" i="5"/>
  <c r="AM28" i="5"/>
  <c r="BC29" i="5"/>
  <c r="W31" i="5"/>
  <c r="AM32" i="5"/>
  <c r="BC34" i="5"/>
  <c r="W36" i="5"/>
  <c r="AM37" i="5"/>
  <c r="BC38" i="5"/>
  <c r="W40" i="5"/>
  <c r="AM41" i="5"/>
  <c r="BC42" i="5"/>
  <c r="W44" i="5"/>
  <c r="AM45" i="5"/>
  <c r="BC46" i="5"/>
  <c r="W48" i="5"/>
  <c r="AM49" i="5"/>
  <c r="BC50" i="5"/>
  <c r="W52" i="5"/>
  <c r="AM53" i="5"/>
  <c r="BC54" i="5"/>
  <c r="W56" i="5"/>
  <c r="AM57" i="5"/>
  <c r="BC58" i="5"/>
  <c r="W60" i="5"/>
  <c r="AM61" i="5"/>
  <c r="BC62" i="5"/>
  <c r="W64" i="5"/>
  <c r="AM65" i="5"/>
  <c r="BC66" i="5"/>
  <c r="W68" i="5"/>
  <c r="AM69" i="5"/>
  <c r="BC70" i="5"/>
  <c r="W72" i="5"/>
  <c r="AM73" i="5"/>
  <c r="BC74" i="5"/>
  <c r="W76" i="5"/>
  <c r="AM77" i="5"/>
  <c r="BC78" i="5"/>
  <c r="W80" i="5"/>
  <c r="AA35" i="5"/>
  <c r="AQ36" i="5"/>
  <c r="AA39" i="5"/>
  <c r="AQ40" i="5"/>
  <c r="AA43" i="5"/>
  <c r="AQ44" i="5"/>
  <c r="AA47" i="5"/>
  <c r="AQ48" i="5"/>
  <c r="AA51" i="5"/>
  <c r="AQ52" i="5"/>
  <c r="AA55" i="5"/>
  <c r="AQ56" i="5"/>
  <c r="AA59" i="5"/>
  <c r="AQ60" i="5"/>
  <c r="AA63" i="5"/>
  <c r="AQ64" i="5"/>
  <c r="AA67" i="5"/>
  <c r="AQ68" i="5"/>
  <c r="AA71" i="5"/>
  <c r="AQ72" i="5"/>
  <c r="AA75" i="5"/>
  <c r="AQ76" i="5"/>
  <c r="AA79" i="5"/>
  <c r="AQ80" i="5"/>
  <c r="O250" i="6"/>
  <c r="O237" i="6"/>
  <c r="O248" i="6"/>
  <c r="O225" i="6"/>
  <c r="O221" i="6"/>
  <c r="O217" i="6"/>
  <c r="O211" i="6"/>
  <c r="O239" i="6"/>
  <c r="O230" i="6"/>
  <c r="O234" i="6"/>
  <c r="O226" i="6"/>
  <c r="O201" i="6"/>
  <c r="O202" i="6"/>
  <c r="O252" i="6"/>
  <c r="O253" i="6" s="1"/>
  <c r="O244" i="6"/>
  <c r="O222" i="6"/>
  <c r="O218" i="6"/>
  <c r="O212" i="6"/>
  <c r="O213" i="6" s="1"/>
  <c r="O208" i="6"/>
  <c r="O249" i="6"/>
  <c r="O246" i="6"/>
  <c r="O147" i="6"/>
  <c r="O245" i="6"/>
  <c r="O232" i="6"/>
  <c r="O233" i="6" s="1"/>
  <c r="O240" i="6"/>
  <c r="O231" i="6"/>
  <c r="O223" i="6"/>
  <c r="O219" i="6"/>
  <c r="O214" i="6"/>
  <c r="O209" i="6"/>
  <c r="O238" i="6"/>
  <c r="O229" i="6"/>
  <c r="O199" i="6"/>
  <c r="O254" i="6"/>
  <c r="O241" i="6"/>
  <c r="O228" i="6"/>
  <c r="O236" i="6"/>
  <c r="O227" i="6"/>
  <c r="O224" i="6"/>
  <c r="O220" i="6"/>
  <c r="O216" i="6"/>
  <c r="O210" i="6"/>
  <c r="O247" i="6"/>
  <c r="O205" i="6"/>
  <c r="O203" i="6"/>
  <c r="O196" i="6"/>
  <c r="O190" i="6"/>
  <c r="O186" i="6"/>
  <c r="O182" i="6"/>
  <c r="O178" i="6"/>
  <c r="O172" i="6"/>
  <c r="O173" i="6" s="1"/>
  <c r="O168" i="6"/>
  <c r="O164" i="6"/>
  <c r="O160" i="6"/>
  <c r="O156" i="6"/>
  <c r="O204" i="6"/>
  <c r="O154" i="6"/>
  <c r="O148" i="6"/>
  <c r="O146" i="6"/>
  <c r="O142" i="6"/>
  <c r="O138" i="6"/>
  <c r="O132" i="6"/>
  <c r="O133" i="6" s="1"/>
  <c r="O128" i="6"/>
  <c r="O124" i="6"/>
  <c r="O120" i="6"/>
  <c r="O116" i="6"/>
  <c r="O110" i="6"/>
  <c r="O106" i="6"/>
  <c r="O104" i="6"/>
  <c r="O100" i="6"/>
  <c r="O96" i="6"/>
  <c r="O90" i="6"/>
  <c r="O86" i="6"/>
  <c r="O82" i="6"/>
  <c r="O78" i="6"/>
  <c r="O72" i="6"/>
  <c r="O73" i="6" s="1"/>
  <c r="O243" i="6"/>
  <c r="O207" i="6"/>
  <c r="O197" i="6"/>
  <c r="O191" i="6"/>
  <c r="O187" i="6"/>
  <c r="O183" i="6"/>
  <c r="O179" i="6"/>
  <c r="O174" i="6"/>
  <c r="O169" i="6"/>
  <c r="O165" i="6"/>
  <c r="O161" i="6"/>
  <c r="O157" i="6"/>
  <c r="O150" i="6"/>
  <c r="O143" i="6"/>
  <c r="O139" i="6"/>
  <c r="O134" i="6"/>
  <c r="O129" i="6"/>
  <c r="O125" i="6"/>
  <c r="O121" i="6"/>
  <c r="O117" i="6"/>
  <c r="O111" i="6"/>
  <c r="O107" i="6"/>
  <c r="O101" i="6"/>
  <c r="O97" i="6"/>
  <c r="O91" i="6"/>
  <c r="O87" i="6"/>
  <c r="O83" i="6"/>
  <c r="O79" i="6"/>
  <c r="O74" i="6"/>
  <c r="O69" i="6"/>
  <c r="O65" i="6"/>
  <c r="O61" i="6"/>
  <c r="O151" i="6"/>
  <c r="O251" i="6"/>
  <c r="O198" i="6"/>
  <c r="O192" i="6"/>
  <c r="O193" i="6" s="1"/>
  <c r="O188" i="6"/>
  <c r="O184" i="6"/>
  <c r="O180" i="6"/>
  <c r="O176" i="6"/>
  <c r="O170" i="6"/>
  <c r="O166" i="6"/>
  <c r="O162" i="6"/>
  <c r="O158" i="6"/>
  <c r="O200" i="6"/>
  <c r="O152" i="6"/>
  <c r="O153" i="6" s="1"/>
  <c r="O144" i="6"/>
  <c r="O140" i="6"/>
  <c r="O136" i="6"/>
  <c r="O130" i="6"/>
  <c r="O126" i="6"/>
  <c r="O122" i="6"/>
  <c r="O118" i="6"/>
  <c r="O112" i="6"/>
  <c r="O113" i="6" s="1"/>
  <c r="O108" i="6"/>
  <c r="O242" i="6"/>
  <c r="O149" i="6"/>
  <c r="O102" i="6"/>
  <c r="O98" i="6"/>
  <c r="O92" i="6"/>
  <c r="O93" i="6" s="1"/>
  <c r="O88" i="6"/>
  <c r="O84" i="6"/>
  <c r="O80" i="6"/>
  <c r="O76" i="6"/>
  <c r="O206" i="6"/>
  <c r="O194" i="6"/>
  <c r="O189" i="6"/>
  <c r="O185" i="6"/>
  <c r="O181" i="6"/>
  <c r="O177" i="6"/>
  <c r="O171" i="6"/>
  <c r="O167" i="6"/>
  <c r="O163" i="6"/>
  <c r="O159" i="6"/>
  <c r="O145" i="6"/>
  <c r="O141" i="6"/>
  <c r="O137" i="6"/>
  <c r="O131" i="6"/>
  <c r="O127" i="6"/>
  <c r="O123" i="6"/>
  <c r="O119" i="6"/>
  <c r="O114" i="6"/>
  <c r="O109" i="6"/>
  <c r="O105" i="6"/>
  <c r="O103" i="6"/>
  <c r="O99" i="6"/>
  <c r="O94" i="6"/>
  <c r="O89" i="6"/>
  <c r="O85" i="6"/>
  <c r="O81" i="6"/>
  <c r="O77" i="6"/>
  <c r="O71" i="6"/>
  <c r="O67" i="6"/>
  <c r="O63" i="6"/>
  <c r="O57" i="6"/>
  <c r="O52" i="6"/>
  <c r="O48" i="6"/>
  <c r="O32" i="6"/>
  <c r="O31" i="6" s="1"/>
  <c r="O27" i="6"/>
  <c r="O23" i="6"/>
  <c r="O19" i="6"/>
  <c r="O15" i="6"/>
  <c r="O11" i="6"/>
  <c r="O60" i="6"/>
  <c r="O58" i="6"/>
  <c r="O53" i="6"/>
  <c r="O49" i="6"/>
  <c r="O45" i="6"/>
  <c r="O41" i="6"/>
  <c r="O37" i="6"/>
  <c r="O33" i="6"/>
  <c r="O28" i="6"/>
  <c r="O24" i="6"/>
  <c r="O20" i="6"/>
  <c r="O16" i="6"/>
  <c r="O12" i="6"/>
  <c r="O8" i="6"/>
  <c r="O44" i="6"/>
  <c r="O70" i="6"/>
  <c r="O68" i="6"/>
  <c r="O66" i="6"/>
  <c r="O64" i="6"/>
  <c r="O62" i="6"/>
  <c r="O59" i="6"/>
  <c r="O54" i="6"/>
  <c r="O50" i="6"/>
  <c r="O46" i="6"/>
  <c r="O42" i="6"/>
  <c r="O38" i="6"/>
  <c r="O34" i="6"/>
  <c r="O29" i="6"/>
  <c r="O25" i="6"/>
  <c r="O21" i="6"/>
  <c r="O17" i="6"/>
  <c r="O13" i="6"/>
  <c r="O9" i="6"/>
  <c r="O40" i="6"/>
  <c r="O56" i="6"/>
  <c r="O51" i="6"/>
  <c r="O47" i="6"/>
  <c r="O43" i="6"/>
  <c r="O39" i="6"/>
  <c r="O35" i="6"/>
  <c r="O30" i="6"/>
  <c r="O26" i="6"/>
  <c r="O22" i="6"/>
  <c r="O18" i="6"/>
  <c r="O14" i="6"/>
  <c r="O10" i="6"/>
  <c r="O36" i="6"/>
  <c r="AQ7" i="5"/>
  <c r="AA11" i="5"/>
  <c r="AQ21" i="5"/>
  <c r="AQ9" i="5" s="1"/>
  <c r="AA26" i="5"/>
  <c r="AQ14" i="5"/>
  <c r="AQ18" i="5"/>
  <c r="AA22" i="5"/>
  <c r="AQ29" i="5"/>
  <c r="AQ33" i="5"/>
  <c r="AE8" i="5"/>
  <c r="AA12" i="5"/>
  <c r="AQ15" i="5"/>
  <c r="AQ22" i="5"/>
  <c r="AQ26" i="5"/>
  <c r="AA30" i="5"/>
  <c r="AA10" i="5" s="1"/>
  <c r="AM7" i="5"/>
  <c r="BC8" i="5"/>
  <c r="W10" i="5"/>
  <c r="AM11" i="5"/>
  <c r="BC12" i="5"/>
  <c r="W14" i="5"/>
  <c r="AM15" i="5"/>
  <c r="BC16" i="5"/>
  <c r="W18" i="5"/>
  <c r="AM19" i="5"/>
  <c r="BC20" i="5"/>
  <c r="W22" i="5"/>
  <c r="AM23" i="5"/>
  <c r="BC24" i="5"/>
  <c r="W26" i="5"/>
  <c r="AM27" i="5"/>
  <c r="BC28" i="5"/>
  <c r="W30" i="5"/>
  <c r="AM31" i="5"/>
  <c r="BC32" i="5"/>
  <c r="BC33" i="5"/>
  <c r="W35" i="5"/>
  <c r="AM36" i="5"/>
  <c r="BC37" i="5"/>
  <c r="W39" i="5"/>
  <c r="AM40" i="5"/>
  <c r="BC41" i="5"/>
  <c r="W43" i="5"/>
  <c r="AM44" i="5"/>
  <c r="BC45" i="5"/>
  <c r="W47" i="5"/>
  <c r="AM48" i="5"/>
  <c r="BC49" i="5"/>
  <c r="W51" i="5"/>
  <c r="AM52" i="5"/>
  <c r="BC53" i="5"/>
  <c r="W55" i="5"/>
  <c r="AM56" i="5"/>
  <c r="BC57" i="5"/>
  <c r="W59" i="5"/>
  <c r="AM60" i="5"/>
  <c r="BC61" i="5"/>
  <c r="W63" i="5"/>
  <c r="AM64" i="5"/>
  <c r="BC65" i="5"/>
  <c r="W67" i="5"/>
  <c r="AM68" i="5"/>
  <c r="BC69" i="5"/>
  <c r="W71" i="5"/>
  <c r="AM72" i="5"/>
  <c r="BC73" i="5"/>
  <c r="W75" i="5"/>
  <c r="AM76" i="5"/>
  <c r="BC77" i="5"/>
  <c r="W79" i="5"/>
  <c r="AM80" i="5"/>
  <c r="AQ35" i="5"/>
  <c r="AA38" i="5"/>
  <c r="AQ39" i="5"/>
  <c r="AA42" i="5"/>
  <c r="AQ43" i="5"/>
  <c r="AA46" i="5"/>
  <c r="AQ47" i="5"/>
  <c r="AA50" i="5"/>
  <c r="AQ51" i="5"/>
  <c r="AA54" i="5"/>
  <c r="AQ55" i="5"/>
  <c r="AA58" i="5"/>
  <c r="AQ59" i="5"/>
  <c r="AA62" i="5"/>
  <c r="AQ63" i="5"/>
  <c r="AA66" i="5"/>
  <c r="AQ67" i="5"/>
  <c r="AA70" i="5"/>
  <c r="AQ71" i="5"/>
  <c r="AA74" i="5"/>
  <c r="AQ75" i="5"/>
  <c r="AA78" i="5"/>
  <c r="AQ79" i="5"/>
  <c r="AE242" i="6"/>
  <c r="AE229" i="6"/>
  <c r="AE237" i="6"/>
  <c r="AE228" i="6"/>
  <c r="AE222" i="6"/>
  <c r="AE218" i="6"/>
  <c r="AE212" i="6"/>
  <c r="AE213" i="6" s="1"/>
  <c r="AE208" i="6"/>
  <c r="AE250" i="6"/>
  <c r="AE243" i="6"/>
  <c r="AE206" i="6"/>
  <c r="AE207" i="6"/>
  <c r="AE249" i="6"/>
  <c r="AE238" i="6"/>
  <c r="AE223" i="6"/>
  <c r="AE219" i="6"/>
  <c r="AE214" i="6"/>
  <c r="AE209" i="6"/>
  <c r="AE234" i="6"/>
  <c r="AE226" i="6"/>
  <c r="AE248" i="6"/>
  <c r="AE251" i="6"/>
  <c r="AE245" i="6"/>
  <c r="AE224" i="6"/>
  <c r="AE220" i="6"/>
  <c r="AE216" i="6"/>
  <c r="AE210" i="6"/>
  <c r="AE254" i="6"/>
  <c r="AE244" i="6"/>
  <c r="AE252" i="6"/>
  <c r="AE253" i="6" s="1"/>
  <c r="AE240" i="6"/>
  <c r="AE231" i="6"/>
  <c r="AE247" i="6"/>
  <c r="AE246" i="6"/>
  <c r="AE241" i="6"/>
  <c r="AE232" i="6"/>
  <c r="AE233" i="6" s="1"/>
  <c r="AE225" i="6"/>
  <c r="AE221" i="6"/>
  <c r="AE217" i="6"/>
  <c r="AE211" i="6"/>
  <c r="AE236" i="6"/>
  <c r="AE227" i="6"/>
  <c r="AE197" i="6"/>
  <c r="AE191" i="6"/>
  <c r="AE187" i="6"/>
  <c r="AE183" i="6"/>
  <c r="AE179" i="6"/>
  <c r="AE174" i="6"/>
  <c r="AE169" i="6"/>
  <c r="AE165" i="6"/>
  <c r="AE161" i="6"/>
  <c r="AE157" i="6"/>
  <c r="AE143" i="6"/>
  <c r="AE139" i="6"/>
  <c r="AE134" i="6"/>
  <c r="AE129" i="6"/>
  <c r="AE125" i="6"/>
  <c r="AE121" i="6"/>
  <c r="AE117" i="6"/>
  <c r="AE111" i="6"/>
  <c r="AE107" i="6"/>
  <c r="AE154" i="6"/>
  <c r="AE101" i="6"/>
  <c r="AE97" i="6"/>
  <c r="AE91" i="6"/>
  <c r="AE87" i="6"/>
  <c r="AE83" i="6"/>
  <c r="AE79" i="6"/>
  <c r="AE74" i="6"/>
  <c r="AE203" i="6"/>
  <c r="AE198" i="6"/>
  <c r="AE192" i="6"/>
  <c r="AE193" i="6" s="1"/>
  <c r="AE188" i="6"/>
  <c r="AE184" i="6"/>
  <c r="AE180" i="6"/>
  <c r="AE176" i="6"/>
  <c r="AE170" i="6"/>
  <c r="AE166" i="6"/>
  <c r="AE162" i="6"/>
  <c r="AE158" i="6"/>
  <c r="AE205" i="6"/>
  <c r="AE230" i="6"/>
  <c r="AE147" i="6"/>
  <c r="AE144" i="6"/>
  <c r="AE140" i="6"/>
  <c r="AE136" i="6"/>
  <c r="AE130" i="6"/>
  <c r="AE126" i="6"/>
  <c r="AE122" i="6"/>
  <c r="AE118" i="6"/>
  <c r="AE112" i="6"/>
  <c r="AE113" i="6" s="1"/>
  <c r="AE108" i="6"/>
  <c r="AE104" i="6"/>
  <c r="AE201" i="6"/>
  <c r="AE102" i="6"/>
  <c r="AE98" i="6"/>
  <c r="AE92" i="6"/>
  <c r="AE93" i="6" s="1"/>
  <c r="AE88" i="6"/>
  <c r="AE84" i="6"/>
  <c r="AE80" i="6"/>
  <c r="AE76" i="6"/>
  <c r="AE70" i="6"/>
  <c r="AE66" i="6"/>
  <c r="AE62" i="6"/>
  <c r="AE202" i="6"/>
  <c r="AE239" i="6"/>
  <c r="AE200" i="6"/>
  <c r="AE194" i="6"/>
  <c r="AE189" i="6"/>
  <c r="AE185" i="6"/>
  <c r="AE181" i="6"/>
  <c r="AE177" i="6"/>
  <c r="AE171" i="6"/>
  <c r="AE167" i="6"/>
  <c r="AE163" i="6"/>
  <c r="AE159" i="6"/>
  <c r="AE149" i="6"/>
  <c r="AE145" i="6"/>
  <c r="AE141" i="6"/>
  <c r="AE137" i="6"/>
  <c r="AE131" i="6"/>
  <c r="AE127" i="6"/>
  <c r="AE123" i="6"/>
  <c r="AE119" i="6"/>
  <c r="AE114" i="6"/>
  <c r="AE109" i="6"/>
  <c r="AE105" i="6"/>
  <c r="AE103" i="6"/>
  <c r="AE99" i="6"/>
  <c r="AE94" i="6"/>
  <c r="AE89" i="6"/>
  <c r="AE85" i="6"/>
  <c r="AE81" i="6"/>
  <c r="AE77" i="6"/>
  <c r="AE204" i="6"/>
  <c r="AE199" i="6"/>
  <c r="AE196" i="6"/>
  <c r="AE190" i="6"/>
  <c r="AE186" i="6"/>
  <c r="AE182" i="6"/>
  <c r="AE178" i="6"/>
  <c r="AE172" i="6"/>
  <c r="AE173" i="6" s="1"/>
  <c r="AE168" i="6"/>
  <c r="AE164" i="6"/>
  <c r="AE160" i="6"/>
  <c r="AE156" i="6"/>
  <c r="AE151" i="6"/>
  <c r="AE146" i="6"/>
  <c r="AE142" i="6"/>
  <c r="AE138" i="6"/>
  <c r="AE132" i="6"/>
  <c r="AE133" i="6" s="1"/>
  <c r="AE128" i="6"/>
  <c r="AE124" i="6"/>
  <c r="AE120" i="6"/>
  <c r="AE116" i="6"/>
  <c r="AE110" i="6"/>
  <c r="AE106" i="6"/>
  <c r="AE100" i="6"/>
  <c r="AE96" i="6"/>
  <c r="AE90" i="6"/>
  <c r="AE86" i="6"/>
  <c r="AE82" i="6"/>
  <c r="AE78" i="6"/>
  <c r="AE72" i="6"/>
  <c r="AE73" i="6" s="1"/>
  <c r="AE68" i="6"/>
  <c r="AE64" i="6"/>
  <c r="AE60" i="6"/>
  <c r="AE71" i="6"/>
  <c r="AE69" i="6"/>
  <c r="AE67" i="6"/>
  <c r="AE65" i="6"/>
  <c r="AE63" i="6"/>
  <c r="AE61" i="6"/>
  <c r="AE148" i="6"/>
  <c r="AE58" i="6"/>
  <c r="AE53" i="6"/>
  <c r="AE49" i="6"/>
  <c r="AE33" i="6"/>
  <c r="AE28" i="6"/>
  <c r="AE24" i="6"/>
  <c r="AE20" i="6"/>
  <c r="AE16" i="6"/>
  <c r="AE12" i="6"/>
  <c r="AE8" i="6"/>
  <c r="AE150" i="6"/>
  <c r="AE59" i="6"/>
  <c r="AE54" i="6"/>
  <c r="AE50" i="6"/>
  <c r="AE46" i="6"/>
  <c r="AE42" i="6"/>
  <c r="AE38" i="6"/>
  <c r="AE34" i="6"/>
  <c r="AE29" i="6"/>
  <c r="AE25" i="6"/>
  <c r="AE21" i="6"/>
  <c r="AE17" i="6"/>
  <c r="AE13" i="6"/>
  <c r="AE9" i="6"/>
  <c r="AE45" i="6"/>
  <c r="AE152" i="6"/>
  <c r="AE153" i="6" s="1"/>
  <c r="AE56" i="6"/>
  <c r="AE51" i="6"/>
  <c r="AE47" i="6"/>
  <c r="AE43" i="6"/>
  <c r="AE39" i="6"/>
  <c r="AE35" i="6"/>
  <c r="AE30" i="6"/>
  <c r="AE26" i="6"/>
  <c r="AE22" i="6"/>
  <c r="AE18" i="6"/>
  <c r="AE14" i="6"/>
  <c r="AE10" i="6"/>
  <c r="AE41" i="6"/>
  <c r="AE57" i="6"/>
  <c r="AE52" i="6"/>
  <c r="AE48" i="6"/>
  <c r="AE44" i="6"/>
  <c r="AE40" i="6"/>
  <c r="AE36" i="6"/>
  <c r="AE32" i="6"/>
  <c r="AE31" i="6" s="1"/>
  <c r="AE27" i="6"/>
  <c r="AE23" i="6"/>
  <c r="AE19" i="6"/>
  <c r="AE15" i="6"/>
  <c r="AE11" i="6"/>
  <c r="AE37" i="6"/>
  <c r="AA8" i="5"/>
  <c r="AQ12" i="5"/>
  <c r="AA18" i="5"/>
  <c r="AA27" i="5"/>
  <c r="AA7" i="5"/>
  <c r="AA19" i="5"/>
  <c r="AA23" i="5"/>
  <c r="AQ30" i="5"/>
  <c r="AQ34" i="5"/>
  <c r="AA13" i="5"/>
  <c r="AA16" i="5"/>
  <c r="AQ23" i="5"/>
  <c r="AQ27" i="5"/>
  <c r="AA31" i="5"/>
  <c r="BC7" i="5"/>
  <c r="W9" i="5"/>
  <c r="AM10" i="5"/>
  <c r="BC11" i="5"/>
  <c r="W13" i="5"/>
  <c r="AM14" i="5"/>
  <c r="BC15" i="5"/>
  <c r="W17" i="5"/>
  <c r="AM18" i="5"/>
  <c r="BC19" i="5"/>
  <c r="W21" i="5"/>
  <c r="AM22" i="5"/>
  <c r="BC23" i="5"/>
  <c r="W25" i="5"/>
  <c r="AM26" i="5"/>
  <c r="BC27" i="5"/>
  <c r="W29" i="5"/>
  <c r="AM30" i="5"/>
  <c r="BC31" i="5"/>
  <c r="W33" i="5"/>
  <c r="W34" i="5"/>
  <c r="AM35" i="5"/>
  <c r="BC36" i="5"/>
  <c r="W38" i="5"/>
  <c r="AM39" i="5"/>
  <c r="BC40" i="5"/>
  <c r="W42" i="5"/>
  <c r="AM43" i="5"/>
  <c r="BC44" i="5"/>
  <c r="W46" i="5"/>
  <c r="AM47" i="5"/>
  <c r="BC48" i="5"/>
  <c r="W50" i="5"/>
  <c r="AM51" i="5"/>
  <c r="BC52" i="5"/>
  <c r="W54" i="5"/>
  <c r="AM55" i="5"/>
  <c r="BC56" i="5"/>
  <c r="W58" i="5"/>
  <c r="AM59" i="5"/>
  <c r="BC60" i="5"/>
  <c r="W62" i="5"/>
  <c r="AM63" i="5"/>
  <c r="BC64" i="5"/>
  <c r="W66" i="5"/>
  <c r="AM67" i="5"/>
  <c r="BC68" i="5"/>
  <c r="W70" i="5"/>
  <c r="AM71" i="5"/>
  <c r="BC72" i="5"/>
  <c r="W74" i="5"/>
  <c r="AM75" i="5"/>
  <c r="BC76" i="5"/>
  <c r="AA37" i="5"/>
  <c r="AQ38" i="5"/>
  <c r="AA41" i="5"/>
  <c r="AQ42" i="5"/>
  <c r="AA45" i="5"/>
  <c r="AQ46" i="5"/>
  <c r="AA49" i="5"/>
  <c r="AQ50" i="5"/>
  <c r="AA53" i="5"/>
  <c r="AQ54" i="5"/>
  <c r="AA57" i="5"/>
  <c r="AQ58" i="5"/>
  <c r="AA61" i="5"/>
  <c r="AQ62" i="5"/>
  <c r="AA65" i="5"/>
  <c r="AQ66" i="5"/>
  <c r="AA69" i="5"/>
  <c r="AQ70" i="5"/>
  <c r="AA73" i="5"/>
  <c r="AQ74" i="5"/>
</calcChain>
</file>

<file path=xl/sharedStrings.xml><?xml version="1.0" encoding="utf-8"?>
<sst xmlns="http://schemas.openxmlformats.org/spreadsheetml/2006/main" count="1089" uniqueCount="752">
  <si>
    <t>Data Period:</t>
  </si>
  <si>
    <t>MONTHLY REPORT</t>
  </si>
  <si>
    <t>Type of Year:</t>
  </si>
  <si>
    <t>Report Period:</t>
  </si>
  <si>
    <t>Year Period:</t>
  </si>
  <si>
    <t>3)</t>
  </si>
  <si>
    <t>MANUALLY UPDATED STATISTICS</t>
  </si>
  <si>
    <t>2)</t>
  </si>
  <si>
    <t>1)</t>
  </si>
  <si>
    <t>Parameters</t>
  </si>
  <si>
    <t>PERFORMANCE AGAINST STRATEGIC GOALS</t>
  </si>
  <si>
    <t>EXECUTIVE SUMMARY</t>
  </si>
  <si>
    <t>This Month</t>
  </si>
  <si>
    <t>BSJ Strategic Goals</t>
  </si>
  <si>
    <t>Very Brief Specific Comments For Each Parameter (Wherever This Is Necessary/Helpful)</t>
  </si>
  <si>
    <t>Branch Level Methods for Achieving Goals</t>
  </si>
  <si>
    <t>Performance Indicator</t>
  </si>
  <si>
    <t>HUMAN RESOURCE</t>
  </si>
  <si>
    <t>Monthly Targets Towards Implementing Methods</t>
  </si>
  <si>
    <t>Target
(This Year)</t>
  </si>
  <si>
    <t>Peformances Against Targets</t>
  </si>
  <si>
    <t>Target 
(This Month)</t>
  </si>
  <si>
    <t>Performance
(This Month)</t>
  </si>
  <si>
    <t>Brief Comments</t>
  </si>
  <si>
    <t>Performance
(Year to Date)</t>
  </si>
  <si>
    <t>Very Brief Important Comments
(i.e. next known targets and other requested info)</t>
  </si>
  <si>
    <t>#</t>
  </si>
  <si>
    <t>Titles</t>
  </si>
  <si>
    <t>Largest Team Size turn out</t>
  </si>
  <si>
    <t>This Year</t>
  </si>
  <si>
    <t>Next Month</t>
  </si>
  <si>
    <t>or Clarifications</t>
  </si>
  <si>
    <t>Smallest Team Size turn out</t>
  </si>
  <si>
    <t>Permanent Staff Total on record</t>
  </si>
  <si>
    <t>Write the exact title of one of the Organizational Strategic goals. 
See below for examples.</t>
  </si>
  <si>
    <t>#1: 
% of activities completed according to schedule (at start of the year) for International Recognition</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</si>
  <si>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</si>
  <si>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Temporary Staff Total on record</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</si>
  <si>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</si>
  <si>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</si>
  <si>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</si>
  <si>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Persons hired or temporarily assigned</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</si>
  <si>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</si>
  <si>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Persons resigned/dismissed</t>
  </si>
  <si>
    <t>Persons waiting to receive training</t>
  </si>
  <si>
    <t>Persons just trained in their field</t>
  </si>
  <si>
    <t>#2: 
% of jobs Completed On Time and In Full (COTIF) for technical services (non-support tasks only)</t>
  </si>
  <si>
    <t>Persons just trained in other field</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</si>
  <si>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</si>
  <si>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</si>
  <si>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</si>
  <si>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Rate of absenteeism (%)
[Total absence * 100] / 
[team size * total work days]</t>
  </si>
  <si>
    <t>Mr Allen, Mr Grant and Ms Salmon will be required to successfully undertake an exam in the PGEC at Malaysia. They must then return to Jamaica and show their respective Branches how this new knowledge can help  to execute the Branch Level Method</t>
  </si>
  <si>
    <t>Mr Allen, Mr Grant and Ms Salmon are still in Malaysia participating in the PGEC.</t>
  </si>
  <si>
    <t>Mr. Allen has reported that he was ill and in the hospital for a week. As such, he was not participating in the PGEC for a week.</t>
  </si>
  <si>
    <t>#3: 
Number of tests conducted</t>
  </si>
  <si>
    <t>ADDITIONAL BRIEF COMMENTS</t>
  </si>
  <si>
    <t>[Comment only if it is necessary and relates to the current report period but is NOT deducible from the statistics/comments above]</t>
  </si>
  <si>
    <t>Customer-focused &amp; Quality Driven</t>
  </si>
  <si>
    <t>Provide metrology services, via the Health Sector Project, to improve the quality/traceability of measureing devices that are used in within the health sector</t>
  </si>
  <si>
    <t>OCCUPATIONAL HEALTH AND SAFETY</t>
  </si>
  <si>
    <t>Complete 80% of all voltage, current, resistance, energy, time &amp; frequency and temperature calibration jobs received from public and private health care facilities within turnaround times listed in the Dept.'s pricing schedule.</t>
  </si>
  <si>
    <t>[not applicable]</t>
  </si>
  <si>
    <t>#4: 
Number of calibrations conducted</t>
  </si>
  <si>
    <t>No. of Incidents/Injuries/Fatalities</t>
  </si>
  <si>
    <t>no instruments were submitted for calibration</t>
  </si>
  <si>
    <t>No. of unresolved OSH issues present</t>
  </si>
  <si>
    <t>No. of PPEs needed but not received</t>
  </si>
  <si>
    <t>#5: 
% of equipment calibrated as per schedule at start of the year</t>
  </si>
  <si>
    <t>No. of PPEs requested</t>
  </si>
  <si>
    <t>No. of PPEs received/replaced</t>
  </si>
  <si>
    <t>#6: 
% of QEMS documents that are current</t>
  </si>
  <si>
    <t>No. of OSH audit/inspection received</t>
  </si>
  <si>
    <t>No. of OSH drills participated in</t>
  </si>
  <si>
    <t>No. of emergency responses (not drills)</t>
  </si>
  <si>
    <t>#7: 
% of NCPAR ready for verification within Revision 0 timeline (And adequately addressed by Lab/Branch)</t>
  </si>
  <si>
    <t>No. of expressed OSH concerns</t>
  </si>
  <si>
    <t>No. of corrective/preventative actions</t>
  </si>
  <si>
    <t>No. of other OSH activities</t>
  </si>
  <si>
    <t>#8: 
Number of inter-laboratory comparisons &amp; proficiency tests</t>
  </si>
  <si>
    <t>QUALITY AND ENVIRONMENT MANAGEMENT SYSTEMS ACTIVITIES</t>
  </si>
  <si>
    <t>#9: 
J$ value of technical services completed (Earning &amp; Non-Earning)</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</si>
  <si>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</si>
  <si>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</si>
  <si>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</si>
  <si>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</si>
  <si>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</si>
  <si>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</si>
  <si>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</si>
  <si>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</si>
  <si>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</si>
  <si>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</si>
  <si>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</si>
  <si>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No. of other QEMS activities</t>
  </si>
  <si>
    <t>4)</t>
  </si>
  <si>
    <t>GENERAL JMTS STATISTICS (FINAL VALUATIONS IN $JMD)</t>
  </si>
  <si>
    <t>Jobs completed in month</t>
  </si>
  <si>
    <t>5)</t>
  </si>
  <si>
    <t>GENERAL JMTS STATISTICS (TALLIES &amp; PERCENTAGES)</t>
  </si>
  <si>
    <t>COTIF % (completion date style)</t>
  </si>
  <si>
    <t>^ and are earning jobs</t>
  </si>
  <si>
    <t>^ but excluding support tasks</t>
  </si>
  <si>
    <t>^ but for earning jobs</t>
  </si>
  <si>
    <t>^ but for non-earning jobs</t>
  </si>
  <si>
    <t>...^ but with External Clients</t>
  </si>
  <si>
    <t>...^ which are NOT support tasks</t>
  </si>
  <si>
    <t>...^ which are Support Tasks</t>
  </si>
  <si>
    <t>Started On Time (SOT %)</t>
  </si>
  <si>
    <t>6)</t>
  </si>
  <si>
    <t>OTHER JMTS STATISTICS (TALLIES)</t>
  </si>
  <si>
    <t>...^ but also Obligatory Duties</t>
  </si>
  <si>
    <t>ENTIRE BRANCH/DEPARTMENT/UNIT/AREA</t>
  </si>
  <si>
    <t>Total no. of tests</t>
  </si>
  <si>
    <t>^ and are non-earning jobs</t>
  </si>
  <si>
    <t>No. of tests for earning jobs</t>
  </si>
  <si>
    <t>...^ but are NOT support tasks</t>
  </si>
  <si>
    <t>No. of tests for non-earning jobs</t>
  </si>
  <si>
    <t>...^ but a Gov. Client Partnership</t>
  </si>
  <si>
    <t>^ but for earning jobs only</t>
  </si>
  <si>
    <t>Total no. of calibrations</t>
  </si>
  <si>
    <t>...^ but with Internal Clients</t>
  </si>
  <si>
    <t>Calibrations for earning jobs</t>
  </si>
  <si>
    <t>^ but for non-earning jobs only</t>
  </si>
  <si>
    <t>...^ with offers but not support task</t>
  </si>
  <si>
    <t>Calibrations for non-earning jobs</t>
  </si>
  <si>
    <t>...^ but also Support Tasks for BSJ</t>
  </si>
  <si>
    <t>Total no. of training conducted</t>
  </si>
  <si>
    <t>No. of earning training conducted</t>
  </si>
  <si>
    <t>Departmental Support</t>
  </si>
  <si>
    <t>No. of non-earning training conducted</t>
  </si>
  <si>
    <t>Meeting Attendance</t>
  </si>
  <si>
    <t>Total no. of label assessments</t>
  </si>
  <si>
    <t>Miscellaneous Project Support</t>
  </si>
  <si>
    <t>Jobs to be completed in month</t>
  </si>
  <si>
    <t>Earning label assessments</t>
  </si>
  <si>
    <t>Research &amp; Development Support</t>
  </si>
  <si>
    <t>Non-earning label assessments</t>
  </si>
  <si>
    <t>Special Major Project Support</t>
  </si>
  <si>
    <t>...^ but completed on time</t>
  </si>
  <si>
    <t>Training Attendance</t>
  </si>
  <si>
    <t>Total no. of Inspections</t>
  </si>
  <si>
    <t>...^ but completed late</t>
  </si>
  <si>
    <t>Technical Committee Support</t>
  </si>
  <si>
    <t>...^ but not yet completed</t>
  </si>
  <si>
    <t>Earning inspections</t>
  </si>
  <si>
    <t>^ Re: consumer complaints</t>
  </si>
  <si>
    <t>On hold because of client</t>
  </si>
  <si>
    <t>Non-earning inspections</t>
  </si>
  <si>
    <t>^ Re: local requirement/compliance</t>
  </si>
  <si>
    <t>On hold for other reasons</t>
  </si>
  <si>
    <t>Total no. of consultancy provided</t>
  </si>
  <si>
    <t>Department:</t>
  </si>
  <si>
    <t>Electrical/Electronic Engineering</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</si>
  <si>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</si>
  <si>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</si>
  <si>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</si>
  <si>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</si>
  <si>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</si>
  <si>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</si>
  <si>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</si>
  <si>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</si>
  <si>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</si>
  <si>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</si>
  <si>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</si>
  <si>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</si>
  <si>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</si>
  <si>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</si>
  <si>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</si>
  <si>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</si>
  <si>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</si>
  <si>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</si>
  <si>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</si>
  <si>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</si>
  <si>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</si>
  <si>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</si>
  <si>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</si>
  <si>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</si>
  <si>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</si>
  <si>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</si>
  <si>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</si>
  <si>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</si>
  <si>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</si>
  <si>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</si>
  <si>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</si>
  <si>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</si>
  <si>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</si>
  <si>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</si>
  <si>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</si>
  <si>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</si>
  <si>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</si>
  <si>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</si>
  <si>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</si>
  <si>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</si>
  <si>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</si>
  <si>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Ongoing</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</si>
  <si>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</si>
  <si>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</si>
  <si>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</si>
  <si>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</si>
  <si>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</si>
  <si>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</si>
  <si>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</si>
  <si>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</si>
  <si>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</si>
  <si>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</si>
  <si>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</si>
  <si>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</si>
  <si>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</si>
  <si>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</si>
  <si>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</si>
  <si>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</si>
  <si>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</si>
  <si>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</si>
  <si>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</si>
  <si>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Head Office</t>
  </si>
  <si>
    <t>--</t>
  </si>
  <si>
    <t>Jamaica Public Service Co. Ltd</t>
  </si>
  <si>
    <t>Other</t>
  </si>
  <si>
    <t>Total no. of other services provided</t>
  </si>
  <si>
    <t>Not Started</t>
  </si>
  <si>
    <t>Other earning services</t>
  </si>
  <si>
    <t>...^ which were completed on time</t>
  </si>
  <si>
    <t>Other non-earning services</t>
  </si>
  <si>
    <t>NOT Support task</t>
  </si>
  <si>
    <t>No. of  samples received</t>
  </si>
  <si>
    <t>Support task</t>
  </si>
  <si>
    <t>No. of  samples assessed</t>
  </si>
  <si>
    <t>...^ which were completed late</t>
  </si>
  <si>
    <t>No. of  items received</t>
  </si>
  <si>
    <t>...^ which are not yet completed</t>
  </si>
  <si>
    <t>No. of  items assessed</t>
  </si>
  <si>
    <t>No. of known sectors served</t>
  </si>
  <si>
    <t>Agriculture &amp; Fisheries</t>
  </si>
  <si>
    <t>Construction</t>
  </si>
  <si>
    <t>Consumer Accessories</t>
  </si>
  <si>
    <t>Cultural &amp; Creative Industries</t>
  </si>
  <si>
    <t>Avg. turnaround time in month</t>
  </si>
  <si>
    <t>Energy/Utilities</t>
  </si>
  <si>
    <t>Financial &amp; Business</t>
  </si>
  <si>
    <t>Foods (Processing &amp; Trade)</t>
  </si>
  <si>
    <t>Healthcare</t>
  </si>
  <si>
    <t>Household/Personal Solutions</t>
  </si>
  <si>
    <t>402</t>
  </si>
  <si>
    <t>Bureau of Standards Jamaica (BSJ)</t>
  </si>
  <si>
    <t>17</t>
  </si>
  <si>
    <t>1</t>
  </si>
  <si>
    <t>Appliance Trading</t>
  </si>
  <si>
    <t>21/2014/1819</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</si>
  <si>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</si>
  <si>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</si>
  <si>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</si>
  <si>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</si>
  <si>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</si>
  <si>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</si>
  <si>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</si>
  <si>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</si>
  <si>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</si>
  <si>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</si>
  <si>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</si>
  <si>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</si>
  <si>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</si>
  <si>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</si>
  <si>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</si>
  <si>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</si>
  <si>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</si>
  <si>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</si>
  <si>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</si>
  <si>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</si>
  <si>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Mechanical Engineering Workshop</t>
  </si>
  <si>
    <t>Caribbean Cream Ltd</t>
  </si>
  <si>
    <t>Food Processing</t>
  </si>
  <si>
    <t>21/2014/1742/A-E</t>
  </si>
  <si>
    <t>Metrology (AC/DC)</t>
  </si>
  <si>
    <t>Value Manufacturing Co. Limited</t>
  </si>
  <si>
    <t>Construction materials</t>
  </si>
  <si>
    <t>21/2014/1710</t>
  </si>
  <si>
    <t/>
  </si>
  <si>
    <t>Metrology (Dimensional)</t>
  </si>
  <si>
    <t>Tijule Co. Ltd</t>
  </si>
  <si>
    <t>21/2014/1709</t>
  </si>
  <si>
    <t>Metrology (Energy)</t>
  </si>
  <si>
    <t>Double Deuce Ja. Ltd</t>
  </si>
  <si>
    <t>21/2014/1708</t>
  </si>
  <si>
    <t>Metrology (Flow and Volume)</t>
  </si>
  <si>
    <t>UL Manufacturing Company Limited</t>
  </si>
  <si>
    <t>21/2014/1643</t>
  </si>
  <si>
    <t>Sunbeam Innovative Solutions Limited</t>
  </si>
  <si>
    <t>Metrology (Force and Pressure)</t>
  </si>
  <si>
    <t>Stanmark Processors Limited</t>
  </si>
  <si>
    <t>21/2014/1607</t>
  </si>
  <si>
    <t>Universal Utility Company Limited</t>
  </si>
  <si>
    <t>Metrology (Mass)</t>
  </si>
  <si>
    <t>Jamaica Public Service</t>
  </si>
  <si>
    <t>Food and Beverage</t>
  </si>
  <si>
    <t>21/2014/1465/A-T</t>
  </si>
  <si>
    <t>Jamaica Public Service Comany Ltd.</t>
  </si>
  <si>
    <t>Metrology (Temperature)</t>
  </si>
  <si>
    <t>Serge Island Dairies Limited</t>
  </si>
  <si>
    <t>21/2014/1464/A-CV</t>
  </si>
  <si>
    <t>Industrial &amp; Office Solutions</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</si>
  <si>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</si>
  <si>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</si>
  <si>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</si>
  <si>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</si>
  <si>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</si>
  <si>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</si>
  <si>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</si>
  <si>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</si>
  <si>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</si>
  <si>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</si>
  <si>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</si>
  <si>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</si>
  <si>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Southern Fruits &amp; Food Processors Limited</t>
  </si>
  <si>
    <t>21/2014/1342</t>
  </si>
  <si>
    <t>Berger Paints Jamaica Limited</t>
  </si>
  <si>
    <t>Regulating (Point of Entry) (announced)</t>
  </si>
  <si>
    <t>Nestle Jamaica Ltd</t>
  </si>
  <si>
    <t>21/2014/1271/A-I</t>
  </si>
  <si>
    <t>China Harbour Engineering - Section 1B Wakefield</t>
  </si>
  <si>
    <t>Testing (Aggregates)</t>
  </si>
  <si>
    <t>Lili Enterprise</t>
  </si>
  <si>
    <t>Health and Medical Services</t>
  </si>
  <si>
    <t>21/2014/1255/A-C</t>
  </si>
  <si>
    <t>JP Tropical Foods</t>
  </si>
  <si>
    <t>Testing (Appliance/Gadgets)</t>
  </si>
  <si>
    <t>Island Fresh Traders</t>
  </si>
  <si>
    <t>21/2014/1225</t>
  </si>
  <si>
    <t>Phillip J. Stone</t>
  </si>
  <si>
    <t>Testing (Construction Adhesives &amp; Binders)</t>
  </si>
  <si>
    <t>Pegasus Traders Limited</t>
  </si>
  <si>
    <t>21/2014/1201</t>
  </si>
  <si>
    <t>Island Hoppers Helicopter Tours</t>
  </si>
  <si>
    <t>Testing (Construction Specimen)</t>
  </si>
  <si>
    <t>Norsai Enterprise Limited</t>
  </si>
  <si>
    <t>21/2014/1162</t>
  </si>
  <si>
    <t>Scoops Unlimited Limited</t>
  </si>
  <si>
    <t>Testing (Energy Efficiency)</t>
  </si>
  <si>
    <t>Southern Fruits &amp; Food Processors</t>
  </si>
  <si>
    <t>Testing (Foods Chemistry)</t>
  </si>
  <si>
    <t>Dairy Industies (Jamaica) Limited</t>
  </si>
  <si>
    <t>Testing (Foods Microbiology)</t>
  </si>
  <si>
    <t>Scientific Research Council</t>
  </si>
  <si>
    <t>Testing (Industrial Chemistry)</t>
  </si>
  <si>
    <t>Island Packers Limited</t>
  </si>
  <si>
    <t>Testing (Intermediary Electrical Products)</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</si>
  <si>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</si>
  <si>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</si>
  <si>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</si>
  <si>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</si>
  <si>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</si>
  <si>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</si>
  <si>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</si>
  <si>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</si>
  <si>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</si>
  <si>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</si>
  <si>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</si>
  <si>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</si>
  <si>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</si>
  <si>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Testing (Power Supply Products)</t>
  </si>
  <si>
    <t>P.A. Benjamin Manufacturing Company Limited</t>
  </si>
  <si>
    <t>Testing (Road &amp; Pavement Material)</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</si>
  <si>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</si>
  <si>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</si>
  <si>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</si>
  <si>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</si>
  <si>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</si>
  <si>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</si>
  <si>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</si>
  <si>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</si>
  <si>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</si>
  <si>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</si>
  <si>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</si>
  <si>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</si>
  <si>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</si>
  <si>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</si>
  <si>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</si>
  <si>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</si>
  <si>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</si>
  <si>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</si>
  <si>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</si>
  <si>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</si>
  <si>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</si>
  <si>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</si>
  <si>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</si>
  <si>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</si>
  <si>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</si>
  <si>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</si>
  <si>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</si>
  <si>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</si>
  <si>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</si>
  <si>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</si>
  <si>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</si>
  <si>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</si>
  <si>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</si>
  <si>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</si>
  <si>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</si>
  <si>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</si>
  <si>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</si>
  <si>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</si>
  <si>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</si>
  <si>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</si>
  <si>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</si>
  <si>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</si>
  <si>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</si>
  <si>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</si>
  <si>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</si>
  <si>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</si>
  <si>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</si>
  <si>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</si>
  <si>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</si>
  <si>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</si>
  <si>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</si>
  <si>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</si>
  <si>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</si>
  <si>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</si>
  <si>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</si>
  <si>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</si>
  <si>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</si>
  <si>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</si>
  <si>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</si>
  <si>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</si>
  <si>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</si>
  <si>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</si>
  <si>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</si>
  <si>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</si>
  <si>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</si>
  <si>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</si>
  <si>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</si>
  <si>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</si>
  <si>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</si>
  <si>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</si>
  <si>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</si>
  <si>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</si>
  <si>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</si>
  <si>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</si>
  <si>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</si>
  <si>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</si>
  <si>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</si>
  <si>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</si>
  <si>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</si>
  <si>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</si>
  <si>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</si>
  <si>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</si>
  <si>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</si>
  <si>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</si>
  <si>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</si>
  <si>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</si>
  <si>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</si>
  <si>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</si>
  <si>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</si>
  <si>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</si>
  <si>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</si>
  <si>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</si>
  <si>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</si>
  <si>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</si>
  <si>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</si>
  <si>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</si>
  <si>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</si>
  <si>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</si>
  <si>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</si>
  <si>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</si>
  <si>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</si>
  <si>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</si>
  <si>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</si>
  <si>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</si>
  <si>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</si>
  <si>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</si>
  <si>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</si>
  <si>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</si>
  <si>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</si>
  <si>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</si>
  <si>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</si>
  <si>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</si>
  <si>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</si>
  <si>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</si>
  <si>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</si>
  <si>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</si>
  <si>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</si>
  <si>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</si>
  <si>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</si>
  <si>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</si>
  <si>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</si>
  <si>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</si>
  <si>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</si>
  <si>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</si>
  <si>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</si>
  <si>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</si>
  <si>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</si>
  <si>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</si>
  <si>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</si>
  <si>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</si>
  <si>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</si>
  <si>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</si>
  <si>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</si>
  <si>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</si>
  <si>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</si>
  <si>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</si>
  <si>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</si>
  <si>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</si>
  <si>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</si>
  <si>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</si>
  <si>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</si>
  <si>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</si>
  <si>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</si>
  <si>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</si>
  <si>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</si>
  <si>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</si>
  <si>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</si>
  <si>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</si>
  <si>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</si>
  <si>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</si>
  <si>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</si>
  <si>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</si>
  <si>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</si>
  <si>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</si>
  <si>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</si>
  <si>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</si>
  <si>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</si>
  <si>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</si>
  <si>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</si>
  <si>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</si>
  <si>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</si>
  <si>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</si>
  <si>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</si>
  <si>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</si>
  <si>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</si>
  <si>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</si>
  <si>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</si>
  <si>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</si>
  <si>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</si>
  <si>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</si>
  <si>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</si>
  <si>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</si>
  <si>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</si>
  <si>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</si>
  <si>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</si>
  <si>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</si>
  <si>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</si>
  <si>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</si>
  <si>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</si>
  <si>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</si>
  <si>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</si>
  <si>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</si>
  <si>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</si>
  <si>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</si>
  <si>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</si>
  <si>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</si>
  <si>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</si>
  <si>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</si>
  <si>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</si>
  <si>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</si>
  <si>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</si>
  <si>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</si>
  <si>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</si>
  <si>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</si>
  <si>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</si>
  <si>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</si>
  <si>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</si>
  <si>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</si>
  <si>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</si>
  <si>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</si>
  <si>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</si>
  <si>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</si>
  <si>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</si>
  <si>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</si>
  <si>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</si>
  <si>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</si>
  <si>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</si>
  <si>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</si>
  <si>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</si>
  <si>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</si>
  <si>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</si>
  <si>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</si>
  <si>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</si>
  <si>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</si>
  <si>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</si>
  <si>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</si>
  <si>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</si>
  <si>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</si>
  <si>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</si>
  <si>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</si>
  <si>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</si>
  <si>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</si>
  <si>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</si>
  <si>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</si>
  <si>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</si>
  <si>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</si>
  <si>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</si>
  <si>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</si>
  <si>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</si>
  <si>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</si>
  <si>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</si>
  <si>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</si>
  <si>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</si>
  <si>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</si>
  <si>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</si>
  <si>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</si>
  <si>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</si>
  <si>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</si>
  <si>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</si>
  <si>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</si>
  <si>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</si>
  <si>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</si>
  <si>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</si>
  <si>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</si>
  <si>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</si>
  <si>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</si>
  <si>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</si>
  <si>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</si>
  <si>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</si>
  <si>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</si>
  <si>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</si>
  <si>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</si>
  <si>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</si>
  <si>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</si>
  <si>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</si>
  <si>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</si>
  <si>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</si>
  <si>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</si>
  <si>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</si>
  <si>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</si>
  <si>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</si>
  <si>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</si>
  <si>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</si>
  <si>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</si>
  <si>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</si>
  <si>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</si>
  <si>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</si>
  <si>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</si>
  <si>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</si>
  <si>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</si>
  <si>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</si>
  <si>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</si>
  <si>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</si>
  <si>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</si>
  <si>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</si>
  <si>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</si>
  <si>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</si>
  <si>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</si>
  <si>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</si>
  <si>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</si>
  <si>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</si>
  <si>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</si>
  <si>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</si>
  <si>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</si>
  <si>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</si>
  <si>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</si>
  <si>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</si>
  <si>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</si>
  <si>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</si>
  <si>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</si>
  <si>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</si>
  <si>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</si>
  <si>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</si>
  <si>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</si>
  <si>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</si>
  <si>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</si>
  <si>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</si>
  <si>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</si>
  <si>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</si>
  <si>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</si>
  <si>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</si>
  <si>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</si>
  <si>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</si>
  <si>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</si>
  <si>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</si>
  <si>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</si>
  <si>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</si>
  <si>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</si>
  <si>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</si>
  <si>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</si>
  <si>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</si>
  <si>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</si>
  <si>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</si>
  <si>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</si>
  <si>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</si>
  <si>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</si>
  <si>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</si>
  <si>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</si>
  <si>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</si>
  <si>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</si>
  <si>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</si>
  <si>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</si>
  <si>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</si>
  <si>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</si>
  <si>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</si>
  <si>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</si>
  <si>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</si>
  <si>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</si>
  <si>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</si>
  <si>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</si>
  <si>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</si>
  <si>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</si>
  <si>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</si>
  <si>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</si>
  <si>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</si>
  <si>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</si>
  <si>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</si>
  <si>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</si>
  <si>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</si>
  <si>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</si>
  <si>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</si>
  <si>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</si>
  <si>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</si>
  <si>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</si>
  <si>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</si>
  <si>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</si>
  <si>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</si>
  <si>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</si>
  <si>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</si>
  <si>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</si>
  <si>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</si>
  <si>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</si>
  <si>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</si>
  <si>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</si>
  <si>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</si>
  <si>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</si>
  <si>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</si>
  <si>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</si>
  <si>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</si>
  <si>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Information &amp; Communication (ICT)</t>
  </si>
  <si>
    <t>Leisure &amp; Tourism</t>
  </si>
  <si>
    <t>Mining/Quarrying &amp; Environment</t>
  </si>
  <si>
    <t>Research &amp; Education</t>
  </si>
  <si>
    <t>Security &amp; Justice</t>
  </si>
  <si>
    <t>...^ with Internal Clients</t>
  </si>
  <si>
    <t>Transportation</t>
  </si>
  <si>
    <t>...^ which are Obligatory Duties</t>
  </si>
  <si>
    <t>Jobs received via Head Office</t>
  </si>
  <si>
    <t>Jobs received via Mobay Office</t>
  </si>
  <si>
    <t>Jobs received via Mandeville Office</t>
  </si>
  <si>
    <t>Jobs received via Sav Office</t>
  </si>
  <si>
    <t>Jobs for outside BSJ compounds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</si>
  <si>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</si>
  <si>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</si>
  <si>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</si>
  <si>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</si>
  <si>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</si>
  <si>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</si>
  <si>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</si>
  <si>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</si>
  <si>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</si>
  <si>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</si>
  <si>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</si>
  <si>
    <t>Jobs submitted in month</t>
  </si>
  <si>
    <t>^ and are currently on hold</t>
  </si>
  <si>
    <t>...^ but are earning jobs</t>
  </si>
  <si>
    <t>...^ but are non-earning jobs</t>
  </si>
  <si>
    <t>^ and was "Cancelled"</t>
  </si>
  <si>
    <t>^ and was "Withdrawn by client"</t>
  </si>
  <si>
    <t>^ and have status "Not Started"</t>
  </si>
  <si>
    <t>^ and have status "Ongoing"</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</si>
</sst>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_);[Red]\(&quot;$&quot;#,##0.00\)"/>
    <numFmt numFmtId="165" formatCode="yyyy&quot;-&quot;mm&quot;-&quot;dd"/>
    <numFmt numFmtId="166" formatCode="yyyy\-mm\-dd"/>
    <numFmt numFmtId="167" formatCode="dddd&quot;, &quot;d&quot; &quot;mmmm&quot; &quot;yyyy"/>
    <numFmt numFmtId="168" formatCode="[$-409]d\-mmm\-yyyy"/>
    <numFmt numFmtId="169" formatCode="###"/>
  </numFmts>
  <fonts count="26" x14ac:knownFonts="1">
    <font>
      <sz val="10"/>
      <color rgb="FF000000"/>
      <name val="Arial"/>
    </font>
    <font>
      <sz val="10"/>
      <color theme="1"/>
      <name val="Arial"/>
    </font>
    <font>
      <b/>
      <sz val="10"/>
      <color rgb="FF7030A0"/>
      <name val="Arial"/>
    </font>
    <font>
      <sz val="10"/>
      <name val="Arial"/>
    </font>
    <font>
      <b/>
      <sz val="10"/>
      <color theme="1"/>
      <name val="Arial"/>
    </font>
    <font>
      <b/>
      <sz val="10"/>
      <color rgb="FFD9D9D9"/>
      <name val="Arial"/>
    </font>
    <font>
      <b/>
      <sz val="9"/>
      <color rgb="FFEFEFEF"/>
      <name val="Arial"/>
    </font>
    <font>
      <b/>
      <sz val="10"/>
      <color rgb="FF0000FF"/>
      <name val="Arial Narrow"/>
    </font>
    <font>
      <sz val="10"/>
      <color rgb="FF980000"/>
      <name val="Arial Narrow"/>
    </font>
    <font>
      <b/>
      <sz val="10"/>
      <color rgb="FF000000"/>
      <name val="Arial Narrow"/>
    </font>
    <font>
      <sz val="9"/>
      <color theme="1"/>
      <name val="Arial"/>
    </font>
    <font>
      <b/>
      <sz val="10"/>
      <color rgb="FF980000"/>
      <name val="Arial Narrow"/>
    </font>
    <font>
      <b/>
      <sz val="10"/>
      <color rgb="FFFF0000"/>
      <name val="Arial Narrow"/>
    </font>
    <font>
      <sz val="9"/>
      <color rgb="FF000000"/>
      <name val="Arial"/>
    </font>
    <font>
      <sz val="9"/>
      <color rgb="FF980000"/>
      <name val="Arial"/>
    </font>
    <font>
      <sz val="10"/>
      <color rgb="FF0000FF"/>
      <name val="Arial Narrow"/>
    </font>
    <font>
      <sz val="10"/>
      <color rgb="FF274E13"/>
      <name val="Arial Narrow"/>
    </font>
    <font>
      <i/>
      <sz val="10"/>
      <color rgb="FF980000"/>
      <name val="Arial Narrow"/>
    </font>
    <font>
      <i/>
      <sz val="10"/>
      <color rgb="FF674EA7"/>
      <name val="Arial Narrow"/>
    </font>
    <font>
      <b/>
      <sz val="9"/>
      <color rgb="FFFF0000"/>
      <name val="Arial"/>
    </font>
    <font>
      <sz val="11"/>
      <color rgb="FF000000"/>
      <name val="Calibri"/>
    </font>
    <font>
      <sz val="9"/>
      <color rgb="FFFF0000"/>
      <name val="Arial"/>
    </font>
    <font>
      <b/>
      <sz val="12"/>
      <color rgb="FF000000"/>
      <name val="Arial"/>
    </font>
    <font>
      <b/>
      <sz val="12"/>
      <color rgb="FFFF0000"/>
      <name val="Arial"/>
    </font>
    <font>
      <sz val="10"/>
      <color rgb="FF000000"/>
      <name val="Calibri"/>
    </font>
    <font>
      <sz val="10"/>
      <color theme="1"/>
      <name val="Calibri"/>
    </font>
  </fonts>
  <fills count="9">
    <fill>
      <patternFill patternType="none"/>
    </fill>
    <fill>
      <patternFill patternType="gray125"/>
    </fill>
    <fill>
      <patternFill patternType="solid">
        <fgColor rgb="FFFFC000"/>
        <bgColor rgb="FFFFC000"/>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s>
  <borders count="82">
    <border>
      <left/>
      <right/>
      <top/>
      <bottom/>
      <diagonal/>
    </border>
    <border>
      <left/>
      <right/>
      <top/>
      <bottom/>
      <diagonal/>
    </border>
    <border>
      <left/>
      <right/>
      <top/>
      <bottom/>
      <diagonal/>
    </border>
    <border>
      <left/>
      <right/>
      <top/>
      <bottom/>
      <diagonal/>
    </border>
    <border>
      <left/>
      <right/>
      <top/>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style="thin">
        <color rgb="FFFFFFFF"/>
      </left>
      <right/>
      <top style="thin">
        <color rgb="FFFFFFFF"/>
      </top>
      <bottom style="thin">
        <color theme="1"/>
      </bottom>
      <diagonal/>
    </border>
    <border>
      <left/>
      <right/>
      <top style="thin">
        <color rgb="FFFFFFFF"/>
      </top>
      <bottom style="thin">
        <color rgb="FF000000"/>
      </bottom>
      <diagonal/>
    </border>
    <border>
      <left/>
      <right style="thin">
        <color rgb="FFFFFFFF"/>
      </right>
      <top style="thin">
        <color rgb="FFFFFFFF"/>
      </top>
      <bottom style="thin">
        <color theme="1"/>
      </bottom>
      <diagonal/>
    </border>
    <border>
      <left style="thin">
        <color rgb="FF000000"/>
      </left>
      <right/>
      <top style="thin">
        <color rgb="FF000000"/>
      </top>
      <bottom/>
      <diagonal/>
    </border>
    <border>
      <left/>
      <right/>
      <top style="thin">
        <color rgb="FFFFFFFF"/>
      </top>
      <bottom style="thin">
        <color theme="1"/>
      </bottom>
      <diagonal/>
    </border>
    <border>
      <left/>
      <right/>
      <top style="thin">
        <color rgb="FF000000"/>
      </top>
      <bottom/>
      <diagonal/>
    </border>
    <border>
      <left/>
      <right style="thin">
        <color rgb="FFFFFFFF"/>
      </right>
      <top style="thin">
        <color rgb="FF000000"/>
      </top>
      <bottom/>
      <diagonal/>
    </border>
    <border>
      <left style="thin">
        <color rgb="FFB7B7B7"/>
      </left>
      <right/>
      <top style="thin">
        <color rgb="FF000000"/>
      </top>
      <bottom/>
      <diagonal/>
    </border>
    <border>
      <left/>
      <right/>
      <top style="thin">
        <color rgb="FF000000"/>
      </top>
      <bottom/>
      <diagonal/>
    </border>
    <border>
      <left style="thin">
        <color rgb="FF000000"/>
      </left>
      <right/>
      <top/>
      <bottom style="thin">
        <color rgb="FFBFBFBF"/>
      </bottom>
      <diagonal/>
    </border>
    <border>
      <left style="thin">
        <color rgb="FFB7B7B7"/>
      </left>
      <right/>
      <top/>
      <bottom style="thin">
        <color rgb="FFB2A1C7"/>
      </bottom>
      <diagonal/>
    </border>
    <border>
      <left/>
      <right/>
      <top/>
      <bottom style="thin">
        <color rgb="FFBFBFBF"/>
      </bottom>
      <diagonal/>
    </border>
    <border>
      <left style="thin">
        <color rgb="FFFFFFFF"/>
      </left>
      <right style="thin">
        <color rgb="FFFFFFFF"/>
      </right>
      <top/>
      <bottom/>
      <diagonal/>
    </border>
    <border>
      <left/>
      <right style="thin">
        <color rgb="FF999999"/>
      </right>
      <top/>
      <bottom style="thin">
        <color rgb="FFBFBFBF"/>
      </bottom>
      <diagonal/>
    </border>
    <border>
      <left/>
      <right/>
      <top/>
      <bottom style="thin">
        <color rgb="FFB2A1C7"/>
      </bottom>
      <diagonal/>
    </border>
    <border>
      <left style="thin">
        <color rgb="FF999999"/>
      </left>
      <right/>
      <top/>
      <bottom style="thin">
        <color rgb="FF666666"/>
      </bottom>
      <diagonal/>
    </border>
    <border>
      <left/>
      <right/>
      <top/>
      <bottom style="thin">
        <color rgb="FF666666"/>
      </bottom>
      <diagonal/>
    </border>
    <border>
      <left/>
      <right/>
      <top/>
      <bottom style="thin">
        <color rgb="FFB2A1C7"/>
      </bottom>
      <diagonal/>
    </border>
    <border>
      <left style="thin">
        <color rgb="FFFFFFFF"/>
      </left>
      <right style="thin">
        <color rgb="FFFFFFFF"/>
      </right>
      <top style="thin">
        <color rgb="FFFFFFFF"/>
      </top>
      <bottom style="thin">
        <color rgb="FFFFFFFF"/>
      </bottom>
      <diagonal/>
    </border>
    <border>
      <left/>
      <right style="thin">
        <color rgb="FF999999"/>
      </right>
      <top/>
      <bottom style="thin">
        <color rgb="FF666666"/>
      </bottom>
      <diagonal/>
    </border>
    <border>
      <left style="medium">
        <color rgb="FF000000"/>
      </left>
      <right/>
      <top style="medium">
        <color rgb="FF000000"/>
      </top>
      <bottom/>
      <diagonal/>
    </border>
    <border>
      <left/>
      <right/>
      <top style="medium">
        <color rgb="FF000000"/>
      </top>
      <bottom/>
      <diagonal/>
    </border>
    <border>
      <left style="thin">
        <color rgb="FF999999"/>
      </left>
      <right/>
      <top/>
      <bottom style="thin">
        <color rgb="FFBFBFBF"/>
      </bottom>
      <diagonal/>
    </border>
    <border>
      <left/>
      <right style="medium">
        <color rgb="FF000000"/>
      </right>
      <top style="medium">
        <color rgb="FF000000"/>
      </top>
      <bottom/>
      <diagonal/>
    </border>
    <border>
      <left style="thin">
        <color rgb="FFB2A1C7"/>
      </left>
      <right/>
      <top style="thin">
        <color rgb="FFB2A1C7"/>
      </top>
      <bottom style="thin">
        <color rgb="FFB2A1C7"/>
      </bottom>
      <diagonal/>
    </border>
    <border>
      <left/>
      <right/>
      <top style="thin">
        <color rgb="FFB2A1C7"/>
      </top>
      <bottom style="thin">
        <color rgb="FFB2A1C7"/>
      </bottom>
      <diagonal/>
    </border>
    <border>
      <left/>
      <right/>
      <top style="medium">
        <color rgb="FF000000"/>
      </top>
      <bottom/>
      <diagonal/>
    </border>
    <border>
      <left/>
      <right/>
      <top/>
      <bottom style="thin">
        <color rgb="FF666666"/>
      </bottom>
      <diagonal/>
    </border>
    <border>
      <left style="thin">
        <color rgb="FF000000"/>
      </left>
      <right style="thin">
        <color rgb="FF999999"/>
      </right>
      <top/>
      <bottom/>
      <diagonal/>
    </border>
    <border>
      <left/>
      <right style="thin">
        <color rgb="FFB2A1C7"/>
      </right>
      <top style="thin">
        <color rgb="FFB2A1C7"/>
      </top>
      <bottom style="thin">
        <color rgb="FFB2A1C7"/>
      </bottom>
      <diagonal/>
    </border>
    <border>
      <left style="thin">
        <color rgb="FF999999"/>
      </left>
      <right/>
      <top/>
      <bottom/>
      <diagonal/>
    </border>
    <border>
      <left/>
      <right/>
      <top style="thin">
        <color rgb="FFB2A1C7"/>
      </top>
      <bottom style="thin">
        <color rgb="FFB2A1C7"/>
      </bottom>
      <diagonal/>
    </border>
    <border>
      <left/>
      <right style="thin">
        <color rgb="FF999999"/>
      </right>
      <top/>
      <bottom/>
      <diagonal/>
    </border>
    <border>
      <left style="dotted">
        <color rgb="FF434343"/>
      </left>
      <right/>
      <top style="thin">
        <color rgb="FFB2A1C7"/>
      </top>
      <bottom style="thin">
        <color rgb="FFB2A1C7"/>
      </bottom>
      <diagonal/>
    </border>
    <border>
      <left/>
      <right style="thin">
        <color rgb="FFFFFFFF"/>
      </right>
      <top style="thin">
        <color rgb="FFFFFFFF"/>
      </top>
      <bottom style="thin">
        <color rgb="FFFFFFFF"/>
      </bottom>
      <diagonal/>
    </border>
    <border>
      <left/>
      <right style="dotted">
        <color rgb="FF434343"/>
      </right>
      <top style="thin">
        <color rgb="FFB2A1C7"/>
      </top>
      <bottom style="thin">
        <color rgb="FFB2A1C7"/>
      </bottom>
      <diagonal/>
    </border>
    <border>
      <left style="thin">
        <color rgb="FF999999"/>
      </left>
      <right/>
      <top style="thin">
        <color rgb="FF666666"/>
      </top>
      <bottom/>
      <diagonal/>
    </border>
    <border>
      <left/>
      <right/>
      <top style="thin">
        <color rgb="FF666666"/>
      </top>
      <bottom/>
      <diagonal/>
    </border>
    <border>
      <left/>
      <right style="thin">
        <color rgb="FF999999"/>
      </right>
      <top style="thin">
        <color rgb="FF666666"/>
      </top>
      <bottom/>
      <diagonal/>
    </border>
    <border>
      <left style="medium">
        <color rgb="FF000000"/>
      </left>
      <right/>
      <top/>
      <bottom style="medium">
        <color rgb="FF000000"/>
      </bottom>
      <diagonal/>
    </border>
    <border>
      <left/>
      <right/>
      <top/>
      <bottom style="medium">
        <color rgb="FF000000"/>
      </bottom>
      <diagonal/>
    </border>
    <border>
      <left/>
      <right/>
      <top style="thin">
        <color rgb="FF666666"/>
      </top>
      <bottom/>
      <diagonal/>
    </border>
    <border>
      <left/>
      <right style="medium">
        <color rgb="FF000000"/>
      </right>
      <top/>
      <bottom style="medium">
        <color rgb="FF000000"/>
      </bottom>
      <diagonal/>
    </border>
    <border>
      <left/>
      <right/>
      <top/>
      <bottom style="medium">
        <color rgb="FF000000"/>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medium">
        <color rgb="FF000000"/>
      </left>
      <right/>
      <top/>
      <bottom/>
      <diagonal/>
    </border>
    <border>
      <left style="thin">
        <color rgb="FFD8D8D8"/>
      </left>
      <right/>
      <top/>
      <bottom/>
      <diagonal/>
    </border>
    <border>
      <left/>
      <right style="medium">
        <color rgb="FF000000"/>
      </right>
      <top/>
      <bottom/>
      <diagonal/>
    </border>
    <border>
      <left/>
      <right style="thin">
        <color rgb="FFD8D8D8"/>
      </right>
      <top/>
      <bottom/>
      <diagonal/>
    </border>
    <border>
      <left/>
      <right/>
      <top/>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thin">
        <color rgb="FFB2A1C7"/>
      </left>
      <right/>
      <top style="thin">
        <color rgb="FFB2A1C7"/>
      </top>
      <bottom/>
      <diagonal/>
    </border>
    <border>
      <left/>
      <right/>
      <top style="thin">
        <color rgb="FFB2A1C7"/>
      </top>
      <bottom/>
      <diagonal/>
    </border>
    <border>
      <left/>
      <right style="dotted">
        <color rgb="FF595959"/>
      </right>
      <top style="thin">
        <color rgb="FFB2A1C7"/>
      </top>
      <bottom/>
      <diagonal/>
    </border>
    <border>
      <left style="dotted">
        <color rgb="FF595959"/>
      </left>
      <right/>
      <top style="thin">
        <color rgb="FFB2A1C7"/>
      </top>
      <bottom/>
      <diagonal/>
    </border>
    <border>
      <left/>
      <right style="thin">
        <color rgb="FFB2A1C7"/>
      </right>
      <top style="thin">
        <color rgb="FFB2A1C7"/>
      </top>
      <bottom/>
      <diagonal/>
    </border>
    <border>
      <left style="thin">
        <color rgb="FFB2A1C7"/>
      </left>
      <right/>
      <top/>
      <bottom style="thin">
        <color rgb="FFB2A1C7"/>
      </bottom>
      <diagonal/>
    </border>
    <border>
      <left/>
      <right/>
      <top/>
      <bottom style="thin">
        <color rgb="FFB2A1C7"/>
      </bottom>
      <diagonal/>
    </border>
    <border>
      <left/>
      <right style="dotted">
        <color rgb="FF595959"/>
      </right>
      <top/>
      <bottom style="thin">
        <color rgb="FFB2A1C7"/>
      </bottom>
      <diagonal/>
    </border>
    <border>
      <left style="dotted">
        <color rgb="FF595959"/>
      </left>
      <right/>
      <top/>
      <bottom style="thin">
        <color rgb="FFB2A1C7"/>
      </bottom>
      <diagonal/>
    </border>
    <border>
      <left/>
      <right style="thin">
        <color rgb="FFB2A1C7"/>
      </right>
      <top/>
      <bottom style="thin">
        <color rgb="FFB2A1C7"/>
      </bottom>
      <diagonal/>
    </border>
    <border>
      <left/>
      <right style="thin">
        <color rgb="FF000000"/>
      </right>
      <top style="thin">
        <color rgb="FF000000"/>
      </top>
      <bottom/>
      <diagonal/>
    </border>
    <border>
      <left style="thin">
        <color rgb="FFB7B7B7"/>
      </left>
      <right/>
      <top/>
      <bottom/>
      <diagonal/>
    </border>
    <border>
      <left/>
      <right style="thin">
        <color rgb="FFB7B7B7"/>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4">
    <xf numFmtId="0" fontId="0" fillId="0" borderId="0" xfId="0" applyFont="1" applyAlignment="1"/>
    <xf numFmtId="0" fontId="1" fillId="2" borderId="1" xfId="0" applyFont="1" applyFill="1" applyBorder="1"/>
    <xf numFmtId="0" fontId="4" fillId="2" borderId="1" xfId="0" applyFont="1" applyFill="1" applyBorder="1"/>
    <xf numFmtId="0" fontId="1" fillId="0" borderId="5" xfId="0" applyFont="1" applyBorder="1"/>
    <xf numFmtId="0" fontId="1" fillId="3" borderId="6" xfId="0" applyFont="1" applyFill="1" applyBorder="1"/>
    <xf numFmtId="0" fontId="1" fillId="3" borderId="21" xfId="0" applyFont="1" applyFill="1" applyBorder="1"/>
    <xf numFmtId="0" fontId="1" fillId="3" borderId="27" xfId="0" applyFont="1" applyFill="1" applyBorder="1"/>
    <xf numFmtId="0" fontId="6" fillId="4" borderId="37" xfId="0" applyFont="1" applyFill="1" applyBorder="1"/>
    <xf numFmtId="0" fontId="1" fillId="3" borderId="43" xfId="0" applyFont="1" applyFill="1" applyBorder="1"/>
    <xf numFmtId="0" fontId="1" fillId="3" borderId="1" xfId="0" applyFont="1" applyFill="1" applyBorder="1"/>
    <xf numFmtId="0" fontId="1" fillId="0" borderId="0" xfId="0" applyFont="1"/>
    <xf numFmtId="0" fontId="19" fillId="7" borderId="80" xfId="0" applyFont="1" applyFill="1" applyBorder="1" applyAlignment="1">
      <alignment horizontal="right" vertical="center"/>
    </xf>
    <xf numFmtId="0" fontId="20" fillId="0" borderId="0" xfId="0" applyFont="1" applyAlignment="1">
      <alignment vertical="center"/>
    </xf>
    <xf numFmtId="165" fontId="20" fillId="0" borderId="0" xfId="0" applyNumberFormat="1" applyFont="1" applyAlignment="1">
      <alignment horizontal="right" vertical="center"/>
    </xf>
    <xf numFmtId="166" fontId="20" fillId="0" borderId="0" xfId="0" applyNumberFormat="1" applyFont="1" applyAlignment="1">
      <alignment horizontal="right" vertical="center"/>
    </xf>
    <xf numFmtId="0" fontId="19" fillId="7" borderId="80" xfId="0" applyFont="1" applyFill="1" applyBorder="1" applyAlignment="1">
      <alignment horizontal="left" vertical="center"/>
    </xf>
    <xf numFmtId="0" fontId="19" fillId="7" borderId="80" xfId="0" applyFont="1" applyFill="1" applyBorder="1" applyAlignment="1">
      <alignment horizontal="left"/>
    </xf>
    <xf numFmtId="167" fontId="19" fillId="7" borderId="80" xfId="0" applyNumberFormat="1" applyFont="1" applyFill="1" applyBorder="1" applyAlignment="1">
      <alignment horizontal="left"/>
    </xf>
    <xf numFmtId="168" fontId="19" fillId="7" borderId="80" xfId="0" applyNumberFormat="1" applyFont="1" applyFill="1" applyBorder="1" applyAlignment="1">
      <alignment horizontal="left"/>
    </xf>
    <xf numFmtId="0" fontId="21" fillId="7" borderId="80" xfId="0" applyFont="1" applyFill="1" applyBorder="1"/>
    <xf numFmtId="14" fontId="20" fillId="7" borderId="80" xfId="0" applyNumberFormat="1" applyFont="1" applyFill="1" applyBorder="1"/>
    <xf numFmtId="0" fontId="20" fillId="7" borderId="80" xfId="0" applyFont="1" applyFill="1" applyBorder="1"/>
    <xf numFmtId="0" fontId="22" fillId="8" borderId="81" xfId="0" applyFont="1" applyFill="1" applyBorder="1" applyAlignment="1">
      <alignment horizontal="center" wrapText="1"/>
    </xf>
    <xf numFmtId="0" fontId="23" fillId="8" borderId="81" xfId="0" applyFont="1" applyFill="1" applyBorder="1" applyAlignment="1">
      <alignment horizontal="center" wrapText="1"/>
    </xf>
    <xf numFmtId="168" fontId="23" fillId="8" borderId="81" xfId="0" applyNumberFormat="1" applyFont="1" applyFill="1" applyBorder="1" applyAlignment="1">
      <alignment horizontal="center" wrapText="1"/>
    </xf>
    <xf numFmtId="168" fontId="22" fillId="8" borderId="81" xfId="0" applyNumberFormat="1" applyFont="1" applyFill="1" applyBorder="1" applyAlignment="1">
      <alignment horizontal="center" wrapText="1"/>
    </xf>
    <xf numFmtId="0" fontId="20" fillId="0" borderId="0" xfId="0" applyFont="1"/>
    <xf numFmtId="169" fontId="20" fillId="3" borderId="1" xfId="0" applyNumberFormat="1" applyFont="1" applyFill="1" applyBorder="1"/>
    <xf numFmtId="169" fontId="20" fillId="0" borderId="0" xfId="0" applyNumberFormat="1" applyFont="1"/>
    <xf numFmtId="169" fontId="20" fillId="0" borderId="0" xfId="0" applyNumberFormat="1" applyFont="1" applyAlignment="1">
      <alignment horizontal="right"/>
    </xf>
    <xf numFmtId="4" fontId="20" fillId="3" borderId="1" xfId="0" applyNumberFormat="1" applyFont="1" applyFill="1" applyBorder="1"/>
    <xf numFmtId="4" fontId="20" fillId="0" borderId="0" xfId="0" applyNumberFormat="1" applyFont="1"/>
    <xf numFmtId="4" fontId="20" fillId="3" borderId="1" xfId="0" applyNumberFormat="1" applyFont="1" applyFill="1" applyBorder="1" applyAlignment="1">
      <alignment horizontal="left" vertical="top"/>
    </xf>
    <xf numFmtId="4" fontId="20" fillId="0" borderId="0" xfId="0" applyNumberFormat="1" applyFont="1" applyAlignment="1">
      <alignment horizontal="right"/>
    </xf>
    <xf numFmtId="167" fontId="20" fillId="3" borderId="1" xfId="0" applyNumberFormat="1" applyFont="1" applyFill="1" applyBorder="1"/>
    <xf numFmtId="168" fontId="20" fillId="0" borderId="0" xfId="0" applyNumberFormat="1" applyFont="1" applyAlignment="1">
      <alignment horizontal="right" wrapText="1"/>
    </xf>
    <xf numFmtId="0" fontId="20" fillId="0" borderId="0" xfId="0" applyFont="1" applyAlignment="1">
      <alignment horizontal="right"/>
    </xf>
    <xf numFmtId="168" fontId="24" fillId="0" borderId="0" xfId="0" applyNumberFormat="1" applyFont="1" applyAlignment="1">
      <alignment wrapText="1"/>
    </xf>
    <xf numFmtId="0" fontId="20" fillId="3" borderId="1" xfId="0" applyFont="1" applyFill="1" applyBorder="1" applyAlignment="1">
      <alignment horizontal="left" vertical="top"/>
    </xf>
    <xf numFmtId="0" fontId="20" fillId="3" borderId="1" xfId="0" applyFont="1" applyFill="1" applyBorder="1"/>
    <xf numFmtId="0" fontId="0" fillId="0" borderId="0" xfId="0" applyFont="1"/>
    <xf numFmtId="168" fontId="0" fillId="0" borderId="0" xfId="0" applyNumberFormat="1" applyFont="1"/>
    <xf numFmtId="0" fontId="25" fillId="0" borderId="0" xfId="0" applyFont="1"/>
    <xf numFmtId="167" fontId="1" fillId="0" borderId="0" xfId="0" applyNumberFormat="1" applyFont="1"/>
    <xf numFmtId="169" fontId="1" fillId="0" borderId="0" xfId="0" applyNumberFormat="1" applyFont="1"/>
    <xf numFmtId="14" fontId="1" fillId="3" borderId="1" xfId="0" applyNumberFormat="1" applyFont="1" applyFill="1" applyBorder="1" applyAlignment="1">
      <alignment horizontal="left"/>
    </xf>
    <xf numFmtId="14" fontId="1" fillId="0" borderId="0" xfId="0" applyNumberFormat="1" applyFont="1"/>
    <xf numFmtId="0" fontId="10" fillId="3" borderId="29" xfId="0" applyFont="1" applyFill="1" applyBorder="1" applyAlignment="1">
      <alignment horizontal="center" vertical="center" wrapText="1"/>
    </xf>
    <xf numFmtId="0" fontId="3" fillId="0" borderId="30" xfId="0" applyFont="1" applyBorder="1"/>
    <xf numFmtId="0" fontId="3" fillId="0" borderId="32" xfId="0" applyFont="1" applyBorder="1"/>
    <xf numFmtId="0" fontId="3" fillId="0" borderId="58" xfId="0" applyFont="1" applyBorder="1"/>
    <xf numFmtId="0" fontId="0" fillId="0" borderId="0" xfId="0" applyFont="1" applyAlignment="1"/>
    <xf numFmtId="0" fontId="3" fillId="0" borderId="60" xfId="0" applyFont="1" applyBorder="1"/>
    <xf numFmtId="0" fontId="3" fillId="0" borderId="48" xfId="0" applyFont="1" applyBorder="1"/>
    <xf numFmtId="0" fontId="3" fillId="0" borderId="49" xfId="0" applyFont="1" applyBorder="1"/>
    <xf numFmtId="0" fontId="3" fillId="0" borderId="51" xfId="0" applyFont="1" applyBorder="1"/>
    <xf numFmtId="0" fontId="1" fillId="3" borderId="29" xfId="0" applyFont="1" applyFill="1" applyBorder="1" applyAlignment="1">
      <alignment vertical="center" wrapText="1"/>
    </xf>
    <xf numFmtId="9" fontId="10" fillId="3" borderId="29" xfId="0" applyNumberFormat="1" applyFont="1" applyFill="1" applyBorder="1" applyAlignment="1">
      <alignment horizontal="center" vertical="center" wrapText="1"/>
    </xf>
    <xf numFmtId="0" fontId="3" fillId="0" borderId="35" xfId="0" applyFont="1" applyBorder="1"/>
    <xf numFmtId="0" fontId="3" fillId="0" borderId="62" xfId="0" applyFont="1" applyBorder="1"/>
    <xf numFmtId="0" fontId="3" fillId="0" borderId="52" xfId="0" applyFont="1" applyBorder="1"/>
    <xf numFmtId="0" fontId="10" fillId="3" borderId="29" xfId="0" applyFont="1" applyFill="1" applyBorder="1" applyAlignment="1">
      <alignment wrapText="1"/>
    </xf>
    <xf numFmtId="164" fontId="10" fillId="3" borderId="29" xfId="0" applyNumberFormat="1" applyFont="1" applyFill="1" applyBorder="1" applyAlignment="1">
      <alignment horizontal="center" vertical="center" wrapText="1"/>
    </xf>
    <xf numFmtId="0" fontId="4" fillId="2" borderId="2" xfId="0" applyFont="1" applyFill="1" applyBorder="1"/>
    <xf numFmtId="0" fontId="3" fillId="0" borderId="3" xfId="0" applyFont="1" applyBorder="1"/>
    <xf numFmtId="0" fontId="3" fillId="0" borderId="4" xfId="0" applyFont="1" applyBorder="1"/>
    <xf numFmtId="0" fontId="2" fillId="2" borderId="2" xfId="0" applyFont="1" applyFill="1" applyBorder="1" applyAlignment="1">
      <alignment horizontal="center"/>
    </xf>
    <xf numFmtId="0" fontId="1" fillId="2" borderId="2" xfId="0" applyFont="1" applyFill="1" applyBorder="1"/>
    <xf numFmtId="0" fontId="4" fillId="3" borderId="7" xfId="0" applyFont="1" applyFill="1" applyBorder="1"/>
    <xf numFmtId="0" fontId="3" fillId="0" borderId="10" xfId="0" applyFont="1" applyBorder="1"/>
    <xf numFmtId="0" fontId="3" fillId="0" borderId="8" xfId="0" applyFont="1" applyBorder="1"/>
    <xf numFmtId="0" fontId="4" fillId="2" borderId="2" xfId="0" applyFont="1" applyFill="1" applyBorder="1" applyAlignment="1">
      <alignment vertical="top"/>
    </xf>
    <xf numFmtId="0" fontId="4" fillId="3" borderId="29" xfId="0" applyFont="1" applyFill="1" applyBorder="1" applyAlignment="1">
      <alignment horizontal="center" vertical="center" wrapText="1"/>
    </xf>
    <xf numFmtId="3" fontId="10" fillId="3" borderId="29" xfId="0" applyNumberFormat="1" applyFont="1" applyFill="1" applyBorder="1" applyAlignment="1">
      <alignment horizontal="center" vertical="center" wrapText="1"/>
    </xf>
    <xf numFmtId="0" fontId="13" fillId="3" borderId="29" xfId="0" applyFont="1" applyFill="1" applyBorder="1" applyAlignment="1">
      <alignment vertical="center" wrapText="1"/>
    </xf>
    <xf numFmtId="0" fontId="10" fillId="3" borderId="29" xfId="0" applyFont="1" applyFill="1" applyBorder="1" applyAlignment="1">
      <alignment vertical="center" wrapText="1"/>
    </xf>
    <xf numFmtId="0" fontId="14" fillId="3" borderId="29" xfId="0" applyFont="1" applyFill="1" applyBorder="1" applyAlignment="1">
      <alignment wrapText="1"/>
    </xf>
    <xf numFmtId="0" fontId="1" fillId="0" borderId="53" xfId="0" applyFont="1" applyBorder="1" applyAlignment="1">
      <alignment horizontal="left" vertical="top" wrapText="1"/>
    </xf>
    <xf numFmtId="0" fontId="3" fillId="0" borderId="57" xfId="0" applyFont="1" applyBorder="1"/>
    <xf numFmtId="0" fontId="3" fillId="0" borderId="63" xfId="0" applyFont="1" applyBorder="1"/>
    <xf numFmtId="0" fontId="1" fillId="0" borderId="54" xfId="0" applyFont="1" applyBorder="1" applyAlignment="1">
      <alignment horizontal="left" vertical="top" wrapText="1"/>
    </xf>
    <xf numFmtId="0" fontId="3" fillId="0" borderId="55" xfId="0" applyFont="1" applyBorder="1"/>
    <xf numFmtId="0" fontId="3" fillId="0" borderId="56" xfId="0" applyFont="1" applyBorder="1"/>
    <xf numFmtId="0" fontId="3" fillId="0" borderId="59" xfId="0" applyFont="1" applyBorder="1"/>
    <xf numFmtId="0" fontId="3" fillId="0" borderId="61" xfId="0" applyFont="1" applyBorder="1"/>
    <xf numFmtId="0" fontId="3" fillId="0" borderId="64" xfId="0" applyFont="1" applyBorder="1"/>
    <xf numFmtId="0" fontId="3" fillId="0" borderId="65" xfId="0" applyFont="1" applyBorder="1"/>
    <xf numFmtId="0" fontId="3" fillId="0" borderId="66" xfId="0" applyFont="1" applyBorder="1"/>
    <xf numFmtId="0" fontId="6" fillId="4" borderId="45" xfId="0" applyFont="1" applyFill="1" applyBorder="1" applyAlignment="1">
      <alignment horizontal="center" vertical="top"/>
    </xf>
    <xf numFmtId="0" fontId="3" fillId="0" borderId="46" xfId="0" applyFont="1" applyBorder="1"/>
    <xf numFmtId="0" fontId="3" fillId="0" borderId="47" xfId="0" applyFont="1" applyBorder="1"/>
    <xf numFmtId="0" fontId="6" fillId="4" borderId="45" xfId="0" applyFont="1" applyFill="1" applyBorder="1" applyAlignment="1">
      <alignment horizontal="center" vertical="top" wrapText="1"/>
    </xf>
    <xf numFmtId="0" fontId="3" fillId="0" borderId="50" xfId="0" applyFont="1" applyBorder="1"/>
    <xf numFmtId="0" fontId="4" fillId="0" borderId="9" xfId="0" applyFont="1" applyBorder="1" applyAlignment="1">
      <alignment vertical="top"/>
    </xf>
    <xf numFmtId="0" fontId="3" fillId="0" borderId="13" xfId="0" applyFont="1" applyBorder="1"/>
    <xf numFmtId="0" fontId="3" fillId="0" borderId="11" xfId="0" applyFont="1" applyBorder="1"/>
    <xf numFmtId="0" fontId="6" fillId="4" borderId="31" xfId="0" applyFont="1" applyFill="1" applyBorder="1" applyAlignment="1">
      <alignment horizontal="center" vertical="top"/>
    </xf>
    <xf numFmtId="0" fontId="3" fillId="0" borderId="20" xfId="0" applyFont="1" applyBorder="1"/>
    <xf numFmtId="0" fontId="3" fillId="0" borderId="22" xfId="0" applyFont="1" applyBorder="1"/>
    <xf numFmtId="0" fontId="6" fillId="4" borderId="24" xfId="0" applyFont="1" applyFill="1" applyBorder="1" applyAlignment="1">
      <alignment horizontal="center" vertical="top"/>
    </xf>
    <xf numFmtId="0" fontId="3" fillId="0" borderId="25" xfId="0" applyFont="1" applyBorder="1"/>
    <xf numFmtId="0" fontId="3" fillId="0" borderId="28" xfId="0" applyFont="1" applyBorder="1"/>
    <xf numFmtId="0" fontId="6" fillId="4" borderId="24" xfId="0" applyFont="1" applyFill="1" applyBorder="1" applyAlignment="1">
      <alignment horizontal="center" wrapText="1"/>
    </xf>
    <xf numFmtId="0" fontId="3" fillId="0" borderId="36" xfId="0" applyFont="1" applyBorder="1"/>
    <xf numFmtId="0" fontId="6" fillId="4" borderId="18" xfId="0" applyFont="1" applyFill="1" applyBorder="1" applyAlignment="1">
      <alignment horizontal="center"/>
    </xf>
    <xf numFmtId="0" fontId="6" fillId="4" borderId="39" xfId="0" applyFont="1" applyFill="1" applyBorder="1" applyAlignment="1">
      <alignment horizontal="center"/>
    </xf>
    <xf numFmtId="0" fontId="6" fillId="4" borderId="39" xfId="0" applyFont="1" applyFill="1" applyBorder="1" applyAlignment="1">
      <alignment horizontal="center" vertical="top"/>
    </xf>
    <xf numFmtId="0" fontId="3" fillId="0" borderId="41" xfId="0" applyFont="1" applyBorder="1"/>
    <xf numFmtId="0" fontId="1" fillId="0" borderId="53" xfId="0" applyFont="1" applyBorder="1" applyAlignment="1">
      <alignment horizontal="center" vertical="top" wrapText="1"/>
    </xf>
    <xf numFmtId="0" fontId="4" fillId="0" borderId="7" xfId="0" applyFont="1" applyBorder="1"/>
    <xf numFmtId="0" fontId="5" fillId="4" borderId="19" xfId="0" applyFont="1" applyFill="1" applyBorder="1" applyAlignment="1">
      <alignment horizontal="center" vertical="center" wrapText="1"/>
    </xf>
    <xf numFmtId="0" fontId="3" fillId="0" borderId="23" xfId="0" applyFont="1" applyBorder="1"/>
    <xf numFmtId="0" fontId="3" fillId="0" borderId="26" xfId="0" applyFont="1" applyBorder="1"/>
    <xf numFmtId="0" fontId="7" fillId="5" borderId="33" xfId="0" applyFont="1" applyFill="1" applyBorder="1" applyAlignment="1">
      <alignment horizontal="center" vertical="center" wrapText="1"/>
    </xf>
    <xf numFmtId="0" fontId="3" fillId="0" borderId="34" xfId="0" applyFont="1" applyBorder="1"/>
    <xf numFmtId="0" fontId="3" fillId="0" borderId="38" xfId="0" applyFont="1" applyBorder="1"/>
    <xf numFmtId="0" fontId="9" fillId="0" borderId="42" xfId="0" applyFont="1" applyBorder="1" applyAlignment="1">
      <alignment horizontal="center" vertical="center" wrapText="1"/>
    </xf>
    <xf numFmtId="0" fontId="8" fillId="6" borderId="33" xfId="0" applyFont="1" applyFill="1" applyBorder="1" applyAlignment="1">
      <alignment horizontal="left" vertical="center" wrapText="1"/>
    </xf>
    <xf numFmtId="0" fontId="3" fillId="0" borderId="40" xfId="0" applyFont="1" applyBorder="1"/>
    <xf numFmtId="1" fontId="9" fillId="0" borderId="42" xfId="0" applyNumberFormat="1" applyFont="1" applyBorder="1" applyAlignment="1">
      <alignment horizontal="center" vertical="center" wrapText="1"/>
    </xf>
    <xf numFmtId="0" fontId="3" fillId="0" borderId="44" xfId="0" applyFont="1" applyBorder="1"/>
    <xf numFmtId="0" fontId="11" fillId="6" borderId="67" xfId="0" applyFont="1" applyFill="1" applyBorder="1" applyAlignment="1">
      <alignment horizontal="right" vertical="center" wrapText="1"/>
    </xf>
    <xf numFmtId="0" fontId="3" fillId="0" borderId="68" xfId="0" applyFont="1" applyBorder="1"/>
    <xf numFmtId="0" fontId="3" fillId="0" borderId="69" xfId="0" applyFont="1" applyBorder="1"/>
    <xf numFmtId="0" fontId="3" fillId="0" borderId="72" xfId="0" applyFont="1" applyBorder="1"/>
    <xf numFmtId="0" fontId="3" fillId="0" borderId="73" xfId="0" applyFont="1" applyBorder="1"/>
    <xf numFmtId="0" fontId="3" fillId="0" borderId="74" xfId="0" applyFont="1" applyBorder="1"/>
    <xf numFmtId="1" fontId="12" fillId="0" borderId="70" xfId="0" applyNumberFormat="1" applyFont="1" applyBorder="1" applyAlignment="1">
      <alignment horizontal="left" vertical="center" wrapText="1"/>
    </xf>
    <xf numFmtId="0" fontId="3" fillId="0" borderId="71" xfId="0" applyFont="1" applyBorder="1"/>
    <xf numFmtId="0" fontId="3" fillId="0" borderId="75" xfId="0" applyFont="1" applyBorder="1"/>
    <xf numFmtId="0" fontId="3" fillId="0" borderId="76" xfId="0" applyFont="1" applyBorder="1"/>
    <xf numFmtId="0" fontId="5" fillId="4" borderId="12" xfId="0" applyFont="1" applyFill="1" applyBorder="1" applyAlignment="1">
      <alignment horizontal="center" vertical="center" wrapText="1"/>
    </xf>
    <xf numFmtId="0" fontId="3" fillId="0" borderId="14" xfId="0" applyFont="1" applyBorder="1"/>
    <xf numFmtId="0" fontId="3" fillId="0" borderId="15" xfId="0" applyFont="1" applyBorder="1"/>
    <xf numFmtId="0" fontId="5" fillId="4" borderId="16" xfId="0" applyFont="1" applyFill="1" applyBorder="1" applyAlignment="1">
      <alignment horizontal="center" vertical="center" wrapText="1"/>
    </xf>
    <xf numFmtId="0" fontId="3" fillId="0" borderId="17" xfId="0" applyFont="1" applyBorder="1"/>
    <xf numFmtId="4" fontId="8" fillId="6" borderId="42" xfId="0" applyNumberFormat="1" applyFont="1" applyFill="1" applyBorder="1" applyAlignment="1">
      <alignment horizontal="center" vertical="center" wrapText="1"/>
    </xf>
    <xf numFmtId="4" fontId="16" fillId="0" borderId="42" xfId="0" applyNumberFormat="1" applyFont="1" applyBorder="1" applyAlignment="1">
      <alignment horizontal="center" vertical="center" wrapText="1"/>
    </xf>
    <xf numFmtId="0" fontId="16" fillId="0" borderId="33" xfId="0" applyFont="1" applyBorder="1" applyAlignment="1">
      <alignment horizontal="left" vertical="center" wrapText="1"/>
    </xf>
    <xf numFmtId="4" fontId="18" fillId="0" borderId="42" xfId="0" applyNumberFormat="1" applyFont="1" applyBorder="1" applyAlignment="1">
      <alignment horizontal="center" vertical="center" wrapText="1"/>
    </xf>
    <xf numFmtId="0" fontId="18" fillId="0" borderId="33" xfId="0" applyFont="1" applyBorder="1" applyAlignment="1">
      <alignment horizontal="right" vertical="center" wrapText="1"/>
    </xf>
    <xf numFmtId="0" fontId="3" fillId="0" borderId="77" xfId="0" applyFont="1" applyBorder="1"/>
    <xf numFmtId="4" fontId="15" fillId="5" borderId="42" xfId="0" applyNumberFormat="1" applyFont="1" applyFill="1" applyBorder="1" applyAlignment="1">
      <alignment horizontal="center" vertical="center" wrapText="1"/>
    </xf>
    <xf numFmtId="0" fontId="7" fillId="5" borderId="33" xfId="0" applyFont="1" applyFill="1" applyBorder="1" applyAlignment="1">
      <alignment horizontal="left" vertical="center" wrapText="1"/>
    </xf>
    <xf numFmtId="1" fontId="18" fillId="0" borderId="42" xfId="0" applyNumberFormat="1" applyFont="1" applyBorder="1" applyAlignment="1">
      <alignment horizontal="center" vertical="center" wrapText="1"/>
    </xf>
    <xf numFmtId="1" fontId="8" fillId="6" borderId="42" xfId="0" applyNumberFormat="1" applyFont="1" applyFill="1" applyBorder="1" applyAlignment="1">
      <alignment horizontal="center" vertical="center" wrapText="1"/>
    </xf>
    <xf numFmtId="1" fontId="15" fillId="5" borderId="42" xfId="0" applyNumberFormat="1" applyFont="1" applyFill="1" applyBorder="1" applyAlignment="1">
      <alignment horizontal="center" vertical="center" wrapText="1"/>
    </xf>
    <xf numFmtId="1" fontId="16" fillId="0" borderId="42" xfId="0" applyNumberFormat="1" applyFont="1" applyBorder="1" applyAlignment="1">
      <alignment horizontal="center" vertical="center" wrapText="1"/>
    </xf>
    <xf numFmtId="0" fontId="5" fillId="4" borderId="78" xfId="0" applyFont="1" applyFill="1" applyBorder="1" applyAlignment="1">
      <alignment horizontal="center" vertical="center" wrapText="1"/>
    </xf>
    <xf numFmtId="0" fontId="3" fillId="0" borderId="79" xfId="0" applyFont="1" applyBorder="1"/>
    <xf numFmtId="1" fontId="11" fillId="6" borderId="42" xfId="0" applyNumberFormat="1" applyFont="1" applyFill="1" applyBorder="1" applyAlignment="1">
      <alignment horizontal="center" vertical="center" wrapText="1"/>
    </xf>
    <xf numFmtId="0" fontId="11" fillId="6" borderId="33" xfId="0" applyFont="1" applyFill="1" applyBorder="1" applyAlignment="1">
      <alignment horizontal="left" vertical="center" wrapText="1"/>
    </xf>
    <xf numFmtId="0" fontId="16" fillId="0" borderId="42" xfId="0" applyFont="1" applyBorder="1" applyAlignment="1">
      <alignment horizontal="center" vertical="center" wrapText="1"/>
    </xf>
    <xf numFmtId="0" fontId="17" fillId="6" borderId="33"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1000"/>
  <sheetViews>
    <sheetView workbookViewId="0">
      <pane ySplit="8" topLeftCell="A9" activePane="bottomLeft" state="frozen"/>
      <selection pane="bottomLeft" activeCell="B9" sqref="B9:K14"/>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'Raw Data'!$B$1</f>
        <v>Electrical/Electronic Engineering</v>
      </c>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5"/>
      <c r="AX1" s="1"/>
      <c r="AY1" s="1"/>
      <c r="AZ1" s="1"/>
      <c r="BA1" s="1"/>
      <c r="BB1" s="1"/>
      <c r="BC1" s="1"/>
      <c r="BD1" s="1"/>
      <c r="BE1" s="1"/>
      <c r="BF1" s="1"/>
    </row>
    <row r="2" spans="1:58" ht="12.75" customHeight="1" x14ac:dyDescent="0.2">
      <c r="A2" s="1"/>
      <c r="B2" s="1"/>
      <c r="C2" s="63" t="s">
        <v>0</v>
      </c>
      <c r="D2" s="64"/>
      <c r="E2" s="64"/>
      <c r="F2" s="64"/>
      <c r="G2" s="64"/>
      <c r="H2" s="64"/>
      <c r="I2" s="64"/>
      <c r="J2" s="65"/>
      <c r="K2" s="67" t="str">
        <f>TEXT('Raw Data'!$E$1, "YYYY-MM-DD") &amp; " to " &amp; TEXT('Raw Data'!$G$1, "YYYY-MM-DD")</f>
        <v>2019-04-01 to 2020-03-31</v>
      </c>
      <c r="L2" s="64"/>
      <c r="M2" s="64"/>
      <c r="N2" s="64"/>
      <c r="O2" s="64"/>
      <c r="P2" s="64"/>
      <c r="Q2" s="64"/>
      <c r="R2" s="64"/>
      <c r="S2" s="65"/>
      <c r="T2" s="1"/>
      <c r="U2" s="1"/>
      <c r="V2" s="1"/>
      <c r="W2" s="1"/>
      <c r="X2" s="66" t="s">
        <v>1</v>
      </c>
      <c r="Y2" s="64"/>
      <c r="Z2" s="64"/>
      <c r="AA2" s="64"/>
      <c r="AB2" s="64"/>
      <c r="AC2" s="64"/>
      <c r="AD2" s="64"/>
      <c r="AE2" s="64"/>
      <c r="AF2" s="64"/>
      <c r="AG2" s="64"/>
      <c r="AH2" s="64"/>
      <c r="AI2" s="65"/>
      <c r="AJ2" s="1"/>
      <c r="AK2" s="1"/>
      <c r="AL2" s="1"/>
      <c r="AM2" s="1"/>
      <c r="AN2" s="1"/>
      <c r="AO2" s="63" t="s">
        <v>2</v>
      </c>
      <c r="AP2" s="64"/>
      <c r="AQ2" s="64"/>
      <c r="AR2" s="64"/>
      <c r="AS2" s="64"/>
      <c r="AT2" s="64"/>
      <c r="AU2" s="65"/>
      <c r="AV2" s="67" t="str">
        <f>'Raw Data'!$M$1</f>
        <v>This financial year</v>
      </c>
      <c r="AW2" s="64"/>
      <c r="AX2" s="64"/>
      <c r="AY2" s="64"/>
      <c r="AZ2" s="64"/>
      <c r="BA2" s="64"/>
      <c r="BB2" s="64"/>
      <c r="BC2" s="64"/>
      <c r="BD2" s="64"/>
      <c r="BE2" s="64"/>
      <c r="BF2" s="65"/>
    </row>
    <row r="3" spans="1:58" ht="12.75" customHeight="1" x14ac:dyDescent="0.2">
      <c r="A3" s="1"/>
      <c r="B3" s="1"/>
      <c r="C3" s="71" t="s">
        <v>3</v>
      </c>
      <c r="D3" s="64"/>
      <c r="E3" s="64"/>
      <c r="F3" s="64"/>
      <c r="G3" s="64"/>
      <c r="H3" s="64"/>
      <c r="I3" s="64"/>
      <c r="J3" s="65"/>
      <c r="K3" s="67" t="str">
        <f>TEXT('Raw Data'!$I$1, "YYYY-MM-DD") &amp; " to " &amp; TEXT('Raw Data'!$K$1, "YYYY-MM-DD")</f>
        <v>2020-02-01 to 2020-02-29</v>
      </c>
      <c r="L3" s="64"/>
      <c r="M3" s="64"/>
      <c r="N3" s="64"/>
      <c r="O3" s="64"/>
      <c r="P3" s="64"/>
      <c r="Q3" s="64"/>
      <c r="R3" s="64"/>
      <c r="S3" s="65"/>
      <c r="T3" s="1"/>
      <c r="U3" s="1"/>
      <c r="V3" s="1"/>
      <c r="W3" s="2"/>
      <c r="X3" s="1"/>
      <c r="Y3" s="1"/>
      <c r="Z3" s="1"/>
      <c r="AA3" s="1"/>
      <c r="AB3" s="1"/>
      <c r="AC3" s="1"/>
      <c r="AD3" s="1"/>
      <c r="AE3" s="1"/>
      <c r="AF3" s="1"/>
      <c r="AG3" s="1"/>
      <c r="AH3" s="1"/>
      <c r="AI3" s="1"/>
      <c r="AJ3" s="1"/>
      <c r="AK3" s="1"/>
      <c r="AL3" s="1"/>
      <c r="AM3" s="1"/>
      <c r="AN3" s="1"/>
      <c r="AO3" s="63" t="s">
        <v>4</v>
      </c>
      <c r="AP3" s="64"/>
      <c r="AQ3" s="64"/>
      <c r="AR3" s="64"/>
      <c r="AS3" s="64"/>
      <c r="AT3" s="64"/>
      <c r="AU3" s="65"/>
      <c r="AV3" s="67" t="str">
        <f>TEXT('Raw Data'!$P$1,"YYYY-MM-DD")&amp;" to "&amp;TEXT('Raw Data'!$R$1,"YYYY-MM-DD")</f>
        <v>2019-04-01 to 2020-03-31</v>
      </c>
      <c r="AW3" s="64"/>
      <c r="AX3" s="64"/>
      <c r="AY3" s="64"/>
      <c r="AZ3" s="64"/>
      <c r="BA3" s="64"/>
      <c r="BB3" s="64"/>
      <c r="BC3" s="64"/>
      <c r="BD3" s="64"/>
      <c r="BE3" s="64"/>
      <c r="BF3" s="65"/>
    </row>
    <row r="4" spans="1:58" ht="12.75" customHeight="1" x14ac:dyDescent="0.2">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ht="12.75" customHeight="1" x14ac:dyDescent="0.2">
      <c r="A5" s="68" t="s">
        <v>8</v>
      </c>
      <c r="B5" s="70"/>
      <c r="C5" s="68" t="s">
        <v>11</v>
      </c>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70"/>
    </row>
    <row r="6" spans="1:58" ht="12.75" customHeight="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5"/>
      <c r="AG6" s="5"/>
      <c r="AH6" s="5"/>
      <c r="AI6" s="5"/>
      <c r="AJ6" s="5"/>
      <c r="AK6" s="5"/>
      <c r="AL6" s="5"/>
      <c r="AM6" s="5"/>
      <c r="AN6" s="5"/>
      <c r="AO6" s="5"/>
      <c r="AP6" s="5"/>
      <c r="AQ6" s="5"/>
      <c r="AR6" s="5"/>
      <c r="AS6" s="5"/>
      <c r="AT6" s="5"/>
      <c r="AU6" s="5"/>
      <c r="AV6" s="5"/>
      <c r="AW6" s="5"/>
      <c r="AX6" s="5"/>
      <c r="AY6" s="5"/>
      <c r="AZ6" s="5"/>
      <c r="BA6" s="5"/>
      <c r="BB6" s="5"/>
      <c r="BC6" s="5"/>
      <c r="BD6" s="5"/>
      <c r="BE6" s="5"/>
      <c r="BF6" s="4"/>
    </row>
    <row r="7" spans="1:58" ht="12.75" customHeight="1" x14ac:dyDescent="0.2">
      <c r="A7" s="6"/>
      <c r="B7" s="72" t="s">
        <v>16</v>
      </c>
      <c r="C7" s="48"/>
      <c r="D7" s="48"/>
      <c r="E7" s="48"/>
      <c r="F7" s="48"/>
      <c r="G7" s="48"/>
      <c r="H7" s="48"/>
      <c r="I7" s="48"/>
      <c r="J7" s="48"/>
      <c r="K7" s="49"/>
      <c r="L7" s="72" t="s">
        <v>19</v>
      </c>
      <c r="M7" s="48"/>
      <c r="N7" s="48"/>
      <c r="O7" s="48"/>
      <c r="P7" s="49"/>
      <c r="Q7" s="72" t="s">
        <v>21</v>
      </c>
      <c r="R7" s="48"/>
      <c r="S7" s="48"/>
      <c r="T7" s="48"/>
      <c r="U7" s="49"/>
      <c r="V7" s="72" t="s">
        <v>22</v>
      </c>
      <c r="W7" s="48"/>
      <c r="X7" s="48"/>
      <c r="Y7" s="48"/>
      <c r="Z7" s="49"/>
      <c r="AA7" s="72" t="s">
        <v>24</v>
      </c>
      <c r="AB7" s="48"/>
      <c r="AC7" s="48"/>
      <c r="AD7" s="48"/>
      <c r="AE7" s="58"/>
      <c r="AF7" s="72" t="s">
        <v>25</v>
      </c>
      <c r="AG7" s="48"/>
      <c r="AH7" s="48"/>
      <c r="AI7" s="48"/>
      <c r="AJ7" s="48"/>
      <c r="AK7" s="48"/>
      <c r="AL7" s="48"/>
      <c r="AM7" s="48"/>
      <c r="AN7" s="48"/>
      <c r="AO7" s="48"/>
      <c r="AP7" s="48"/>
      <c r="AQ7" s="48"/>
      <c r="AR7" s="48"/>
      <c r="AS7" s="48"/>
      <c r="AT7" s="48"/>
      <c r="AU7" s="48"/>
      <c r="AV7" s="48"/>
      <c r="AW7" s="48"/>
      <c r="AX7" s="48"/>
      <c r="AY7" s="48"/>
      <c r="AZ7" s="48"/>
      <c r="BA7" s="48"/>
      <c r="BB7" s="48"/>
      <c r="BC7" s="48"/>
      <c r="BD7" s="48"/>
      <c r="BE7" s="49"/>
      <c r="BF7" s="8"/>
    </row>
    <row r="8" spans="1:58" ht="12.75" customHeight="1" x14ac:dyDescent="0.2">
      <c r="A8" s="6"/>
      <c r="B8" s="53"/>
      <c r="C8" s="54"/>
      <c r="D8" s="54"/>
      <c r="E8" s="54"/>
      <c r="F8" s="54"/>
      <c r="G8" s="54"/>
      <c r="H8" s="54"/>
      <c r="I8" s="54"/>
      <c r="J8" s="54"/>
      <c r="K8" s="55"/>
      <c r="L8" s="53"/>
      <c r="M8" s="54"/>
      <c r="N8" s="54"/>
      <c r="O8" s="54"/>
      <c r="P8" s="55"/>
      <c r="Q8" s="53"/>
      <c r="R8" s="54"/>
      <c r="S8" s="54"/>
      <c r="T8" s="54"/>
      <c r="U8" s="55"/>
      <c r="V8" s="53"/>
      <c r="W8" s="54"/>
      <c r="X8" s="54"/>
      <c r="Y8" s="54"/>
      <c r="Z8" s="55"/>
      <c r="AA8" s="53"/>
      <c r="AB8" s="54"/>
      <c r="AC8" s="54"/>
      <c r="AD8" s="54"/>
      <c r="AE8" s="60"/>
      <c r="AF8" s="53"/>
      <c r="AG8" s="54"/>
      <c r="AH8" s="54"/>
      <c r="AI8" s="54"/>
      <c r="AJ8" s="54"/>
      <c r="AK8" s="54"/>
      <c r="AL8" s="54"/>
      <c r="AM8" s="54"/>
      <c r="AN8" s="54"/>
      <c r="AO8" s="54"/>
      <c r="AP8" s="54"/>
      <c r="AQ8" s="54"/>
      <c r="AR8" s="54"/>
      <c r="AS8" s="54"/>
      <c r="AT8" s="54"/>
      <c r="AU8" s="54"/>
      <c r="AV8" s="54"/>
      <c r="AW8" s="54"/>
      <c r="AX8" s="54"/>
      <c r="AY8" s="54"/>
      <c r="AZ8" s="54"/>
      <c r="BA8" s="54"/>
      <c r="BB8" s="54"/>
      <c r="BC8" s="54"/>
      <c r="BD8" s="54"/>
      <c r="BE8" s="55"/>
      <c r="BF8" s="8"/>
    </row>
    <row r="9" spans="1:58" ht="12.75" customHeight="1" x14ac:dyDescent="0.2">
      <c r="A9" s="6"/>
      <c r="B9" s="56" t="s">
        <v>35</v>
      </c>
      <c r="C9" s="48"/>
      <c r="D9" s="48"/>
      <c r="E9" s="48"/>
      <c r="F9" s="48"/>
      <c r="G9" s="48"/>
      <c r="H9" s="48"/>
      <c r="I9" s="48"/>
      <c r="J9" s="48"/>
      <c r="K9" s="49"/>
      <c r="L9" s="57"/>
      <c r="M9" s="48"/>
      <c r="N9" s="48"/>
      <c r="O9" s="48"/>
      <c r="P9" s="49"/>
      <c r="Q9" s="47"/>
      <c r="R9" s="48"/>
      <c r="S9" s="48"/>
      <c r="T9" s="48"/>
      <c r="U9" s="49"/>
      <c r="V9" s="47"/>
      <c r="W9" s="48"/>
      <c r="X9" s="48"/>
      <c r="Y9" s="48"/>
      <c r="Z9" s="49"/>
      <c r="AA9" s="57"/>
      <c r="AB9" s="48"/>
      <c r="AC9" s="48"/>
      <c r="AD9" s="48"/>
      <c r="AE9" s="58"/>
      <c r="AF9" s="61"/>
      <c r="AG9" s="48"/>
      <c r="AH9" s="48"/>
      <c r="AI9" s="48"/>
      <c r="AJ9" s="48"/>
      <c r="AK9" s="48"/>
      <c r="AL9" s="48"/>
      <c r="AM9" s="48"/>
      <c r="AN9" s="48"/>
      <c r="AO9" s="48"/>
      <c r="AP9" s="48"/>
      <c r="AQ9" s="48"/>
      <c r="AR9" s="48"/>
      <c r="AS9" s="48"/>
      <c r="AT9" s="48"/>
      <c r="AU9" s="48"/>
      <c r="AV9" s="48"/>
      <c r="AW9" s="48"/>
      <c r="AX9" s="48"/>
      <c r="AY9" s="48"/>
      <c r="AZ9" s="48"/>
      <c r="BA9" s="48"/>
      <c r="BB9" s="48"/>
      <c r="BC9" s="48"/>
      <c r="BD9" s="48"/>
      <c r="BE9" s="49"/>
      <c r="BF9" s="8"/>
    </row>
    <row r="10" spans="1:58" ht="12.75" customHeight="1" x14ac:dyDescent="0.2">
      <c r="A10" s="6"/>
      <c r="B10" s="50"/>
      <c r="C10" s="51"/>
      <c r="D10" s="51"/>
      <c r="E10" s="51"/>
      <c r="F10" s="51"/>
      <c r="G10" s="51"/>
      <c r="H10" s="51"/>
      <c r="I10" s="51"/>
      <c r="J10" s="51"/>
      <c r="K10" s="52"/>
      <c r="L10" s="50"/>
      <c r="M10" s="51"/>
      <c r="N10" s="51"/>
      <c r="O10" s="51"/>
      <c r="P10" s="52"/>
      <c r="Q10" s="50"/>
      <c r="R10" s="51"/>
      <c r="S10" s="51"/>
      <c r="T10" s="51"/>
      <c r="U10" s="52"/>
      <c r="V10" s="50"/>
      <c r="W10" s="51"/>
      <c r="X10" s="51"/>
      <c r="Y10" s="51"/>
      <c r="Z10" s="52"/>
      <c r="AA10" s="50"/>
      <c r="AB10" s="51"/>
      <c r="AC10" s="51"/>
      <c r="AD10" s="51"/>
      <c r="AE10" s="59"/>
      <c r="AF10" s="50"/>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2"/>
      <c r="BF10" s="8"/>
    </row>
    <row r="11" spans="1:58" ht="12.75" customHeight="1" x14ac:dyDescent="0.2">
      <c r="A11" s="6"/>
      <c r="B11" s="50"/>
      <c r="C11" s="51"/>
      <c r="D11" s="51"/>
      <c r="E11" s="51"/>
      <c r="F11" s="51"/>
      <c r="G11" s="51"/>
      <c r="H11" s="51"/>
      <c r="I11" s="51"/>
      <c r="J11" s="51"/>
      <c r="K11" s="52"/>
      <c r="L11" s="50"/>
      <c r="M11" s="51"/>
      <c r="N11" s="51"/>
      <c r="O11" s="51"/>
      <c r="P11" s="52"/>
      <c r="Q11" s="50"/>
      <c r="R11" s="51"/>
      <c r="S11" s="51"/>
      <c r="T11" s="51"/>
      <c r="U11" s="52"/>
      <c r="V11" s="50"/>
      <c r="W11" s="51"/>
      <c r="X11" s="51"/>
      <c r="Y11" s="51"/>
      <c r="Z11" s="52"/>
      <c r="AA11" s="50"/>
      <c r="AB11" s="51"/>
      <c r="AC11" s="51"/>
      <c r="AD11" s="51"/>
      <c r="AE11" s="59"/>
      <c r="AF11" s="50"/>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2"/>
      <c r="BF11" s="8"/>
    </row>
    <row r="12" spans="1:58" ht="12.75" customHeight="1" x14ac:dyDescent="0.2">
      <c r="A12" s="6"/>
      <c r="B12" s="50"/>
      <c r="C12" s="51"/>
      <c r="D12" s="51"/>
      <c r="E12" s="51"/>
      <c r="F12" s="51"/>
      <c r="G12" s="51"/>
      <c r="H12" s="51"/>
      <c r="I12" s="51"/>
      <c r="J12" s="51"/>
      <c r="K12" s="52"/>
      <c r="L12" s="50"/>
      <c r="M12" s="51"/>
      <c r="N12" s="51"/>
      <c r="O12" s="51"/>
      <c r="P12" s="52"/>
      <c r="Q12" s="50"/>
      <c r="R12" s="51"/>
      <c r="S12" s="51"/>
      <c r="T12" s="51"/>
      <c r="U12" s="52"/>
      <c r="V12" s="50"/>
      <c r="W12" s="51"/>
      <c r="X12" s="51"/>
      <c r="Y12" s="51"/>
      <c r="Z12" s="52"/>
      <c r="AA12" s="50"/>
      <c r="AB12" s="51"/>
      <c r="AC12" s="51"/>
      <c r="AD12" s="51"/>
      <c r="AE12" s="59"/>
      <c r="AF12" s="50"/>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2"/>
      <c r="BF12" s="8"/>
    </row>
    <row r="13" spans="1:58" ht="12.75" customHeight="1" x14ac:dyDescent="0.2">
      <c r="A13" s="6"/>
      <c r="B13" s="50"/>
      <c r="C13" s="51"/>
      <c r="D13" s="51"/>
      <c r="E13" s="51"/>
      <c r="F13" s="51"/>
      <c r="G13" s="51"/>
      <c r="H13" s="51"/>
      <c r="I13" s="51"/>
      <c r="J13" s="51"/>
      <c r="K13" s="52"/>
      <c r="L13" s="50"/>
      <c r="M13" s="51"/>
      <c r="N13" s="51"/>
      <c r="O13" s="51"/>
      <c r="P13" s="52"/>
      <c r="Q13" s="50"/>
      <c r="R13" s="51"/>
      <c r="S13" s="51"/>
      <c r="T13" s="51"/>
      <c r="U13" s="52"/>
      <c r="V13" s="50"/>
      <c r="W13" s="51"/>
      <c r="X13" s="51"/>
      <c r="Y13" s="51"/>
      <c r="Z13" s="52"/>
      <c r="AA13" s="50"/>
      <c r="AB13" s="51"/>
      <c r="AC13" s="51"/>
      <c r="AD13" s="51"/>
      <c r="AE13" s="59"/>
      <c r="AF13" s="50"/>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2"/>
      <c r="BF13" s="8"/>
    </row>
    <row r="14" spans="1:58" ht="12.75" customHeight="1" x14ac:dyDescent="0.2">
      <c r="A14" s="6"/>
      <c r="B14" s="53"/>
      <c r="C14" s="54"/>
      <c r="D14" s="54"/>
      <c r="E14" s="54"/>
      <c r="F14" s="54"/>
      <c r="G14" s="54"/>
      <c r="H14" s="54"/>
      <c r="I14" s="54"/>
      <c r="J14" s="54"/>
      <c r="K14" s="55"/>
      <c r="L14" s="53"/>
      <c r="M14" s="54"/>
      <c r="N14" s="54"/>
      <c r="O14" s="54"/>
      <c r="P14" s="55"/>
      <c r="Q14" s="53"/>
      <c r="R14" s="54"/>
      <c r="S14" s="54"/>
      <c r="T14" s="54"/>
      <c r="U14" s="55"/>
      <c r="V14" s="53"/>
      <c r="W14" s="54"/>
      <c r="X14" s="54"/>
      <c r="Y14" s="54"/>
      <c r="Z14" s="55"/>
      <c r="AA14" s="53"/>
      <c r="AB14" s="54"/>
      <c r="AC14" s="54"/>
      <c r="AD14" s="54"/>
      <c r="AE14" s="60"/>
      <c r="AF14" s="53"/>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5"/>
      <c r="BF14" s="8"/>
    </row>
    <row r="15" spans="1:58" ht="12.75" customHeight="1" x14ac:dyDescent="0.2">
      <c r="A15" s="6"/>
      <c r="B15" s="56" t="s">
        <v>46</v>
      </c>
      <c r="C15" s="48"/>
      <c r="D15" s="48"/>
      <c r="E15" s="48"/>
      <c r="F15" s="48"/>
      <c r="G15" s="48"/>
      <c r="H15" s="48"/>
      <c r="I15" s="48"/>
      <c r="J15" s="48"/>
      <c r="K15" s="49"/>
      <c r="L15" s="57"/>
      <c r="M15" s="48"/>
      <c r="N15" s="48"/>
      <c r="O15" s="48"/>
      <c r="P15" s="49"/>
      <c r="Q15" s="57"/>
      <c r="R15" s="48"/>
      <c r="S15" s="48"/>
      <c r="T15" s="48"/>
      <c r="U15" s="49"/>
      <c r="V15" s="57"/>
      <c r="W15" s="48"/>
      <c r="X15" s="48"/>
      <c r="Y15" s="48"/>
      <c r="Z15" s="49"/>
      <c r="AA15" s="57"/>
      <c r="AB15" s="48"/>
      <c r="AC15" s="48"/>
      <c r="AD15" s="48"/>
      <c r="AE15" s="58"/>
      <c r="AF15" s="75"/>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9"/>
      <c r="BF15" s="8"/>
    </row>
    <row r="16" spans="1:58" ht="12.75" customHeight="1" x14ac:dyDescent="0.2">
      <c r="A16" s="6"/>
      <c r="B16" s="50"/>
      <c r="C16" s="51"/>
      <c r="D16" s="51"/>
      <c r="E16" s="51"/>
      <c r="F16" s="51"/>
      <c r="G16" s="51"/>
      <c r="H16" s="51"/>
      <c r="I16" s="51"/>
      <c r="J16" s="51"/>
      <c r="K16" s="52"/>
      <c r="L16" s="50"/>
      <c r="M16" s="51"/>
      <c r="N16" s="51"/>
      <c r="O16" s="51"/>
      <c r="P16" s="52"/>
      <c r="Q16" s="50"/>
      <c r="R16" s="51"/>
      <c r="S16" s="51"/>
      <c r="T16" s="51"/>
      <c r="U16" s="52"/>
      <c r="V16" s="50"/>
      <c r="W16" s="51"/>
      <c r="X16" s="51"/>
      <c r="Y16" s="51"/>
      <c r="Z16" s="52"/>
      <c r="AA16" s="50"/>
      <c r="AB16" s="51"/>
      <c r="AC16" s="51"/>
      <c r="AD16" s="51"/>
      <c r="AE16" s="59"/>
      <c r="AF16" s="50"/>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2"/>
      <c r="BF16" s="8"/>
    </row>
    <row r="17" spans="1:58" ht="12.75" customHeight="1" x14ac:dyDescent="0.2">
      <c r="A17" s="6"/>
      <c r="B17" s="50"/>
      <c r="C17" s="51"/>
      <c r="D17" s="51"/>
      <c r="E17" s="51"/>
      <c r="F17" s="51"/>
      <c r="G17" s="51"/>
      <c r="H17" s="51"/>
      <c r="I17" s="51"/>
      <c r="J17" s="51"/>
      <c r="K17" s="52"/>
      <c r="L17" s="50"/>
      <c r="M17" s="51"/>
      <c r="N17" s="51"/>
      <c r="O17" s="51"/>
      <c r="P17" s="52"/>
      <c r="Q17" s="50"/>
      <c r="R17" s="51"/>
      <c r="S17" s="51"/>
      <c r="T17" s="51"/>
      <c r="U17" s="52"/>
      <c r="V17" s="50"/>
      <c r="W17" s="51"/>
      <c r="X17" s="51"/>
      <c r="Y17" s="51"/>
      <c r="Z17" s="52"/>
      <c r="AA17" s="50"/>
      <c r="AB17" s="51"/>
      <c r="AC17" s="51"/>
      <c r="AD17" s="51"/>
      <c r="AE17" s="59"/>
      <c r="AF17" s="50"/>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2"/>
      <c r="BF17" s="8"/>
    </row>
    <row r="18" spans="1:58" ht="12.75" customHeight="1" x14ac:dyDescent="0.2">
      <c r="A18" s="6"/>
      <c r="B18" s="50"/>
      <c r="C18" s="51"/>
      <c r="D18" s="51"/>
      <c r="E18" s="51"/>
      <c r="F18" s="51"/>
      <c r="G18" s="51"/>
      <c r="H18" s="51"/>
      <c r="I18" s="51"/>
      <c r="J18" s="51"/>
      <c r="K18" s="52"/>
      <c r="L18" s="50"/>
      <c r="M18" s="51"/>
      <c r="N18" s="51"/>
      <c r="O18" s="51"/>
      <c r="P18" s="52"/>
      <c r="Q18" s="50"/>
      <c r="R18" s="51"/>
      <c r="S18" s="51"/>
      <c r="T18" s="51"/>
      <c r="U18" s="52"/>
      <c r="V18" s="50"/>
      <c r="W18" s="51"/>
      <c r="X18" s="51"/>
      <c r="Y18" s="51"/>
      <c r="Z18" s="52"/>
      <c r="AA18" s="50"/>
      <c r="AB18" s="51"/>
      <c r="AC18" s="51"/>
      <c r="AD18" s="51"/>
      <c r="AE18" s="59"/>
      <c r="AF18" s="50"/>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2"/>
      <c r="BF18" s="8"/>
    </row>
    <row r="19" spans="1:58" ht="12.75" customHeight="1" x14ac:dyDescent="0.2">
      <c r="A19" s="6"/>
      <c r="B19" s="50"/>
      <c r="C19" s="51"/>
      <c r="D19" s="51"/>
      <c r="E19" s="51"/>
      <c r="F19" s="51"/>
      <c r="G19" s="51"/>
      <c r="H19" s="51"/>
      <c r="I19" s="51"/>
      <c r="J19" s="51"/>
      <c r="K19" s="52"/>
      <c r="L19" s="50"/>
      <c r="M19" s="51"/>
      <c r="N19" s="51"/>
      <c r="O19" s="51"/>
      <c r="P19" s="52"/>
      <c r="Q19" s="50"/>
      <c r="R19" s="51"/>
      <c r="S19" s="51"/>
      <c r="T19" s="51"/>
      <c r="U19" s="52"/>
      <c r="V19" s="50"/>
      <c r="W19" s="51"/>
      <c r="X19" s="51"/>
      <c r="Y19" s="51"/>
      <c r="Z19" s="52"/>
      <c r="AA19" s="50"/>
      <c r="AB19" s="51"/>
      <c r="AC19" s="51"/>
      <c r="AD19" s="51"/>
      <c r="AE19" s="59"/>
      <c r="AF19" s="50"/>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2"/>
      <c r="BF19" s="8"/>
    </row>
    <row r="20" spans="1:58" ht="12.75" customHeight="1" x14ac:dyDescent="0.2">
      <c r="A20" s="6"/>
      <c r="B20" s="53"/>
      <c r="C20" s="54"/>
      <c r="D20" s="54"/>
      <c r="E20" s="54"/>
      <c r="F20" s="54"/>
      <c r="G20" s="54"/>
      <c r="H20" s="54"/>
      <c r="I20" s="54"/>
      <c r="J20" s="54"/>
      <c r="K20" s="55"/>
      <c r="L20" s="53"/>
      <c r="M20" s="54"/>
      <c r="N20" s="54"/>
      <c r="O20" s="54"/>
      <c r="P20" s="55"/>
      <c r="Q20" s="53"/>
      <c r="R20" s="54"/>
      <c r="S20" s="54"/>
      <c r="T20" s="54"/>
      <c r="U20" s="55"/>
      <c r="V20" s="53"/>
      <c r="W20" s="54"/>
      <c r="X20" s="54"/>
      <c r="Y20" s="54"/>
      <c r="Z20" s="55"/>
      <c r="AA20" s="53"/>
      <c r="AB20" s="54"/>
      <c r="AC20" s="54"/>
      <c r="AD20" s="54"/>
      <c r="AE20" s="60"/>
      <c r="AF20" s="53"/>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5"/>
      <c r="BF20" s="8"/>
    </row>
    <row r="21" spans="1:58" ht="12.75" customHeight="1" x14ac:dyDescent="0.2">
      <c r="A21" s="6"/>
      <c r="B21" s="56" t="s">
        <v>55</v>
      </c>
      <c r="C21" s="48"/>
      <c r="D21" s="48"/>
      <c r="E21" s="48"/>
      <c r="F21" s="48"/>
      <c r="G21" s="48"/>
      <c r="H21" s="48"/>
      <c r="I21" s="48"/>
      <c r="J21" s="48"/>
      <c r="K21" s="49"/>
      <c r="L21" s="47"/>
      <c r="M21" s="48"/>
      <c r="N21" s="48"/>
      <c r="O21" s="48"/>
      <c r="P21" s="49"/>
      <c r="Q21" s="47"/>
      <c r="R21" s="48"/>
      <c r="S21" s="48"/>
      <c r="T21" s="48"/>
      <c r="U21" s="49"/>
      <c r="V21" s="47"/>
      <c r="W21" s="48"/>
      <c r="X21" s="48"/>
      <c r="Y21" s="48"/>
      <c r="Z21" s="49"/>
      <c r="AA21" s="73"/>
      <c r="AB21" s="48"/>
      <c r="AC21" s="48"/>
      <c r="AD21" s="48"/>
      <c r="AE21" s="58"/>
      <c r="AF21" s="74"/>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9"/>
      <c r="BF21" s="8"/>
    </row>
    <row r="22" spans="1:58" ht="12.75" customHeight="1" x14ac:dyDescent="0.2">
      <c r="A22" s="6"/>
      <c r="B22" s="50"/>
      <c r="C22" s="51"/>
      <c r="D22" s="51"/>
      <c r="E22" s="51"/>
      <c r="F22" s="51"/>
      <c r="G22" s="51"/>
      <c r="H22" s="51"/>
      <c r="I22" s="51"/>
      <c r="J22" s="51"/>
      <c r="K22" s="52"/>
      <c r="L22" s="50"/>
      <c r="M22" s="51"/>
      <c r="N22" s="51"/>
      <c r="O22" s="51"/>
      <c r="P22" s="52"/>
      <c r="Q22" s="50"/>
      <c r="R22" s="51"/>
      <c r="S22" s="51"/>
      <c r="T22" s="51"/>
      <c r="U22" s="52"/>
      <c r="V22" s="50"/>
      <c r="W22" s="51"/>
      <c r="X22" s="51"/>
      <c r="Y22" s="51"/>
      <c r="Z22" s="52"/>
      <c r="AA22" s="50"/>
      <c r="AB22" s="51"/>
      <c r="AC22" s="51"/>
      <c r="AD22" s="51"/>
      <c r="AE22" s="59"/>
      <c r="AF22" s="50"/>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2"/>
      <c r="BF22" s="8"/>
    </row>
    <row r="23" spans="1:58" ht="12.75" customHeight="1" x14ac:dyDescent="0.2">
      <c r="A23" s="6"/>
      <c r="B23" s="50"/>
      <c r="C23" s="51"/>
      <c r="D23" s="51"/>
      <c r="E23" s="51"/>
      <c r="F23" s="51"/>
      <c r="G23" s="51"/>
      <c r="H23" s="51"/>
      <c r="I23" s="51"/>
      <c r="J23" s="51"/>
      <c r="K23" s="52"/>
      <c r="L23" s="50"/>
      <c r="M23" s="51"/>
      <c r="N23" s="51"/>
      <c r="O23" s="51"/>
      <c r="P23" s="52"/>
      <c r="Q23" s="50"/>
      <c r="R23" s="51"/>
      <c r="S23" s="51"/>
      <c r="T23" s="51"/>
      <c r="U23" s="52"/>
      <c r="V23" s="50"/>
      <c r="W23" s="51"/>
      <c r="X23" s="51"/>
      <c r="Y23" s="51"/>
      <c r="Z23" s="52"/>
      <c r="AA23" s="50"/>
      <c r="AB23" s="51"/>
      <c r="AC23" s="51"/>
      <c r="AD23" s="51"/>
      <c r="AE23" s="59"/>
      <c r="AF23" s="50"/>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2"/>
      <c r="BF23" s="8"/>
    </row>
    <row r="24" spans="1:58" ht="12.75" customHeight="1" x14ac:dyDescent="0.2">
      <c r="A24" s="6"/>
      <c r="B24" s="50"/>
      <c r="C24" s="51"/>
      <c r="D24" s="51"/>
      <c r="E24" s="51"/>
      <c r="F24" s="51"/>
      <c r="G24" s="51"/>
      <c r="H24" s="51"/>
      <c r="I24" s="51"/>
      <c r="J24" s="51"/>
      <c r="K24" s="52"/>
      <c r="L24" s="50"/>
      <c r="M24" s="51"/>
      <c r="N24" s="51"/>
      <c r="O24" s="51"/>
      <c r="P24" s="52"/>
      <c r="Q24" s="50"/>
      <c r="R24" s="51"/>
      <c r="S24" s="51"/>
      <c r="T24" s="51"/>
      <c r="U24" s="52"/>
      <c r="V24" s="50"/>
      <c r="W24" s="51"/>
      <c r="X24" s="51"/>
      <c r="Y24" s="51"/>
      <c r="Z24" s="52"/>
      <c r="AA24" s="50"/>
      <c r="AB24" s="51"/>
      <c r="AC24" s="51"/>
      <c r="AD24" s="51"/>
      <c r="AE24" s="59"/>
      <c r="AF24" s="50"/>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2"/>
      <c r="BF24" s="8"/>
    </row>
    <row r="25" spans="1:58" ht="12.75" customHeight="1" x14ac:dyDescent="0.2">
      <c r="A25" s="6"/>
      <c r="B25" s="50"/>
      <c r="C25" s="51"/>
      <c r="D25" s="51"/>
      <c r="E25" s="51"/>
      <c r="F25" s="51"/>
      <c r="G25" s="51"/>
      <c r="H25" s="51"/>
      <c r="I25" s="51"/>
      <c r="J25" s="51"/>
      <c r="K25" s="52"/>
      <c r="L25" s="50"/>
      <c r="M25" s="51"/>
      <c r="N25" s="51"/>
      <c r="O25" s="51"/>
      <c r="P25" s="52"/>
      <c r="Q25" s="50"/>
      <c r="R25" s="51"/>
      <c r="S25" s="51"/>
      <c r="T25" s="51"/>
      <c r="U25" s="52"/>
      <c r="V25" s="50"/>
      <c r="W25" s="51"/>
      <c r="X25" s="51"/>
      <c r="Y25" s="51"/>
      <c r="Z25" s="52"/>
      <c r="AA25" s="50"/>
      <c r="AB25" s="51"/>
      <c r="AC25" s="51"/>
      <c r="AD25" s="51"/>
      <c r="AE25" s="59"/>
      <c r="AF25" s="50"/>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2"/>
      <c r="BF25" s="8"/>
    </row>
    <row r="26" spans="1:58" ht="12.75" customHeight="1" x14ac:dyDescent="0.2">
      <c r="A26" s="6"/>
      <c r="B26" s="53"/>
      <c r="C26" s="54"/>
      <c r="D26" s="54"/>
      <c r="E26" s="54"/>
      <c r="F26" s="54"/>
      <c r="G26" s="54"/>
      <c r="H26" s="54"/>
      <c r="I26" s="54"/>
      <c r="J26" s="54"/>
      <c r="K26" s="55"/>
      <c r="L26" s="53"/>
      <c r="M26" s="54"/>
      <c r="N26" s="54"/>
      <c r="O26" s="54"/>
      <c r="P26" s="55"/>
      <c r="Q26" s="53"/>
      <c r="R26" s="54"/>
      <c r="S26" s="54"/>
      <c r="T26" s="54"/>
      <c r="U26" s="55"/>
      <c r="V26" s="53"/>
      <c r="W26" s="54"/>
      <c r="X26" s="54"/>
      <c r="Y26" s="54"/>
      <c r="Z26" s="55"/>
      <c r="AA26" s="53"/>
      <c r="AB26" s="54"/>
      <c r="AC26" s="54"/>
      <c r="AD26" s="54"/>
      <c r="AE26" s="60"/>
      <c r="AF26" s="53"/>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5"/>
      <c r="BF26" s="8"/>
    </row>
    <row r="27" spans="1:58" ht="12.75" customHeight="1" x14ac:dyDescent="0.2">
      <c r="A27" s="9"/>
      <c r="B27" s="56" t="s">
        <v>63</v>
      </c>
      <c r="C27" s="48"/>
      <c r="D27" s="48"/>
      <c r="E27" s="48"/>
      <c r="F27" s="48"/>
      <c r="G27" s="48"/>
      <c r="H27" s="48"/>
      <c r="I27" s="48"/>
      <c r="J27" s="48"/>
      <c r="K27" s="49"/>
      <c r="L27" s="47"/>
      <c r="M27" s="48"/>
      <c r="N27" s="48"/>
      <c r="O27" s="48"/>
      <c r="P27" s="49"/>
      <c r="Q27" s="47"/>
      <c r="R27" s="48"/>
      <c r="S27" s="48"/>
      <c r="T27" s="48"/>
      <c r="U27" s="49"/>
      <c r="V27" s="47"/>
      <c r="W27" s="48"/>
      <c r="X27" s="48"/>
      <c r="Y27" s="48"/>
      <c r="Z27" s="49"/>
      <c r="AA27" s="47"/>
      <c r="AB27" s="48"/>
      <c r="AC27" s="48"/>
      <c r="AD27" s="48"/>
      <c r="AE27" s="58"/>
      <c r="AF27" s="74"/>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9"/>
      <c r="BF27" s="8"/>
    </row>
    <row r="28" spans="1:58" ht="12.75" customHeight="1" x14ac:dyDescent="0.2">
      <c r="A28" s="6"/>
      <c r="B28" s="50"/>
      <c r="C28" s="51"/>
      <c r="D28" s="51"/>
      <c r="E28" s="51"/>
      <c r="F28" s="51"/>
      <c r="G28" s="51"/>
      <c r="H28" s="51"/>
      <c r="I28" s="51"/>
      <c r="J28" s="51"/>
      <c r="K28" s="52"/>
      <c r="L28" s="50"/>
      <c r="M28" s="51"/>
      <c r="N28" s="51"/>
      <c r="O28" s="51"/>
      <c r="P28" s="52"/>
      <c r="Q28" s="50"/>
      <c r="R28" s="51"/>
      <c r="S28" s="51"/>
      <c r="T28" s="51"/>
      <c r="U28" s="52"/>
      <c r="V28" s="50"/>
      <c r="W28" s="51"/>
      <c r="X28" s="51"/>
      <c r="Y28" s="51"/>
      <c r="Z28" s="52"/>
      <c r="AA28" s="50"/>
      <c r="AB28" s="51"/>
      <c r="AC28" s="51"/>
      <c r="AD28" s="51"/>
      <c r="AE28" s="59"/>
      <c r="AF28" s="50"/>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2"/>
      <c r="BF28" s="8"/>
    </row>
    <row r="29" spans="1:58" ht="12.75" customHeight="1" x14ac:dyDescent="0.2">
      <c r="A29" s="6"/>
      <c r="B29" s="50"/>
      <c r="C29" s="51"/>
      <c r="D29" s="51"/>
      <c r="E29" s="51"/>
      <c r="F29" s="51"/>
      <c r="G29" s="51"/>
      <c r="H29" s="51"/>
      <c r="I29" s="51"/>
      <c r="J29" s="51"/>
      <c r="K29" s="52"/>
      <c r="L29" s="50"/>
      <c r="M29" s="51"/>
      <c r="N29" s="51"/>
      <c r="O29" s="51"/>
      <c r="P29" s="52"/>
      <c r="Q29" s="50"/>
      <c r="R29" s="51"/>
      <c r="S29" s="51"/>
      <c r="T29" s="51"/>
      <c r="U29" s="52"/>
      <c r="V29" s="50"/>
      <c r="W29" s="51"/>
      <c r="X29" s="51"/>
      <c r="Y29" s="51"/>
      <c r="Z29" s="52"/>
      <c r="AA29" s="50"/>
      <c r="AB29" s="51"/>
      <c r="AC29" s="51"/>
      <c r="AD29" s="51"/>
      <c r="AE29" s="59"/>
      <c r="AF29" s="50"/>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2"/>
      <c r="BF29" s="8"/>
    </row>
    <row r="30" spans="1:58" ht="12.75" customHeight="1" x14ac:dyDescent="0.2">
      <c r="A30" s="6"/>
      <c r="B30" s="50"/>
      <c r="C30" s="51"/>
      <c r="D30" s="51"/>
      <c r="E30" s="51"/>
      <c r="F30" s="51"/>
      <c r="G30" s="51"/>
      <c r="H30" s="51"/>
      <c r="I30" s="51"/>
      <c r="J30" s="51"/>
      <c r="K30" s="52"/>
      <c r="L30" s="50"/>
      <c r="M30" s="51"/>
      <c r="N30" s="51"/>
      <c r="O30" s="51"/>
      <c r="P30" s="52"/>
      <c r="Q30" s="50"/>
      <c r="R30" s="51"/>
      <c r="S30" s="51"/>
      <c r="T30" s="51"/>
      <c r="U30" s="52"/>
      <c r="V30" s="50"/>
      <c r="W30" s="51"/>
      <c r="X30" s="51"/>
      <c r="Y30" s="51"/>
      <c r="Z30" s="52"/>
      <c r="AA30" s="50"/>
      <c r="AB30" s="51"/>
      <c r="AC30" s="51"/>
      <c r="AD30" s="51"/>
      <c r="AE30" s="59"/>
      <c r="AF30" s="50"/>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2"/>
      <c r="BF30" s="8"/>
    </row>
    <row r="31" spans="1:58" ht="12.75" customHeight="1" x14ac:dyDescent="0.2">
      <c r="A31" s="6"/>
      <c r="B31" s="50"/>
      <c r="C31" s="51"/>
      <c r="D31" s="51"/>
      <c r="E31" s="51"/>
      <c r="F31" s="51"/>
      <c r="G31" s="51"/>
      <c r="H31" s="51"/>
      <c r="I31" s="51"/>
      <c r="J31" s="51"/>
      <c r="K31" s="52"/>
      <c r="L31" s="50"/>
      <c r="M31" s="51"/>
      <c r="N31" s="51"/>
      <c r="O31" s="51"/>
      <c r="P31" s="52"/>
      <c r="Q31" s="50"/>
      <c r="R31" s="51"/>
      <c r="S31" s="51"/>
      <c r="T31" s="51"/>
      <c r="U31" s="52"/>
      <c r="V31" s="50"/>
      <c r="W31" s="51"/>
      <c r="X31" s="51"/>
      <c r="Y31" s="51"/>
      <c r="Z31" s="52"/>
      <c r="AA31" s="50"/>
      <c r="AB31" s="51"/>
      <c r="AC31" s="51"/>
      <c r="AD31" s="51"/>
      <c r="AE31" s="59"/>
      <c r="AF31" s="50"/>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2"/>
      <c r="BF31" s="8"/>
    </row>
    <row r="32" spans="1:58" ht="12.75" customHeight="1" x14ac:dyDescent="0.2">
      <c r="A32" s="6"/>
      <c r="B32" s="53"/>
      <c r="C32" s="54"/>
      <c r="D32" s="54"/>
      <c r="E32" s="54"/>
      <c r="F32" s="54"/>
      <c r="G32" s="54"/>
      <c r="H32" s="54"/>
      <c r="I32" s="54"/>
      <c r="J32" s="54"/>
      <c r="K32" s="55"/>
      <c r="L32" s="53"/>
      <c r="M32" s="54"/>
      <c r="N32" s="54"/>
      <c r="O32" s="54"/>
      <c r="P32" s="55"/>
      <c r="Q32" s="53"/>
      <c r="R32" s="54"/>
      <c r="S32" s="54"/>
      <c r="T32" s="54"/>
      <c r="U32" s="55"/>
      <c r="V32" s="53"/>
      <c r="W32" s="54"/>
      <c r="X32" s="54"/>
      <c r="Y32" s="54"/>
      <c r="Z32" s="55"/>
      <c r="AA32" s="53"/>
      <c r="AB32" s="54"/>
      <c r="AC32" s="54"/>
      <c r="AD32" s="54"/>
      <c r="AE32" s="60"/>
      <c r="AF32" s="53"/>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5"/>
      <c r="BF32" s="8"/>
    </row>
    <row r="33" spans="1:58" ht="12.75" customHeight="1" x14ac:dyDescent="0.2">
      <c r="A33" s="6"/>
      <c r="B33" s="56" t="s">
        <v>68</v>
      </c>
      <c r="C33" s="48"/>
      <c r="D33" s="48"/>
      <c r="E33" s="48"/>
      <c r="F33" s="48"/>
      <c r="G33" s="48"/>
      <c r="H33" s="48"/>
      <c r="I33" s="48"/>
      <c r="J33" s="48"/>
      <c r="K33" s="49"/>
      <c r="L33" s="57"/>
      <c r="M33" s="48"/>
      <c r="N33" s="48"/>
      <c r="O33" s="48"/>
      <c r="P33" s="49"/>
      <c r="Q33" s="47"/>
      <c r="R33" s="48"/>
      <c r="S33" s="48"/>
      <c r="T33" s="48"/>
      <c r="U33" s="49"/>
      <c r="V33" s="47"/>
      <c r="W33" s="48"/>
      <c r="X33" s="48"/>
      <c r="Y33" s="48"/>
      <c r="Z33" s="49"/>
      <c r="AA33" s="57"/>
      <c r="AB33" s="48"/>
      <c r="AC33" s="48"/>
      <c r="AD33" s="48"/>
      <c r="AE33" s="58"/>
      <c r="AF33" s="75"/>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9"/>
      <c r="BF33" s="8"/>
    </row>
    <row r="34" spans="1:58" ht="12.75" customHeight="1" x14ac:dyDescent="0.2">
      <c r="A34" s="6"/>
      <c r="B34" s="50"/>
      <c r="C34" s="51"/>
      <c r="D34" s="51"/>
      <c r="E34" s="51"/>
      <c r="F34" s="51"/>
      <c r="G34" s="51"/>
      <c r="H34" s="51"/>
      <c r="I34" s="51"/>
      <c r="J34" s="51"/>
      <c r="K34" s="52"/>
      <c r="L34" s="50"/>
      <c r="M34" s="51"/>
      <c r="N34" s="51"/>
      <c r="O34" s="51"/>
      <c r="P34" s="52"/>
      <c r="Q34" s="50"/>
      <c r="R34" s="51"/>
      <c r="S34" s="51"/>
      <c r="T34" s="51"/>
      <c r="U34" s="52"/>
      <c r="V34" s="50"/>
      <c r="W34" s="51"/>
      <c r="X34" s="51"/>
      <c r="Y34" s="51"/>
      <c r="Z34" s="52"/>
      <c r="AA34" s="50"/>
      <c r="AB34" s="51"/>
      <c r="AC34" s="51"/>
      <c r="AD34" s="51"/>
      <c r="AE34" s="59"/>
      <c r="AF34" s="50"/>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2"/>
      <c r="BF34" s="8"/>
    </row>
    <row r="35" spans="1:58" ht="12.75" customHeight="1" x14ac:dyDescent="0.2">
      <c r="A35" s="6"/>
      <c r="B35" s="50"/>
      <c r="C35" s="51"/>
      <c r="D35" s="51"/>
      <c r="E35" s="51"/>
      <c r="F35" s="51"/>
      <c r="G35" s="51"/>
      <c r="H35" s="51"/>
      <c r="I35" s="51"/>
      <c r="J35" s="51"/>
      <c r="K35" s="52"/>
      <c r="L35" s="50"/>
      <c r="M35" s="51"/>
      <c r="N35" s="51"/>
      <c r="O35" s="51"/>
      <c r="P35" s="52"/>
      <c r="Q35" s="50"/>
      <c r="R35" s="51"/>
      <c r="S35" s="51"/>
      <c r="T35" s="51"/>
      <c r="U35" s="52"/>
      <c r="V35" s="50"/>
      <c r="W35" s="51"/>
      <c r="X35" s="51"/>
      <c r="Y35" s="51"/>
      <c r="Z35" s="52"/>
      <c r="AA35" s="50"/>
      <c r="AB35" s="51"/>
      <c r="AC35" s="51"/>
      <c r="AD35" s="51"/>
      <c r="AE35" s="59"/>
      <c r="AF35" s="50"/>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2"/>
      <c r="BF35" s="8"/>
    </row>
    <row r="36" spans="1:58" ht="12.75" customHeight="1" x14ac:dyDescent="0.2">
      <c r="A36" s="6"/>
      <c r="B36" s="50"/>
      <c r="C36" s="51"/>
      <c r="D36" s="51"/>
      <c r="E36" s="51"/>
      <c r="F36" s="51"/>
      <c r="G36" s="51"/>
      <c r="H36" s="51"/>
      <c r="I36" s="51"/>
      <c r="J36" s="51"/>
      <c r="K36" s="52"/>
      <c r="L36" s="50"/>
      <c r="M36" s="51"/>
      <c r="N36" s="51"/>
      <c r="O36" s="51"/>
      <c r="P36" s="52"/>
      <c r="Q36" s="50"/>
      <c r="R36" s="51"/>
      <c r="S36" s="51"/>
      <c r="T36" s="51"/>
      <c r="U36" s="52"/>
      <c r="V36" s="50"/>
      <c r="W36" s="51"/>
      <c r="X36" s="51"/>
      <c r="Y36" s="51"/>
      <c r="Z36" s="52"/>
      <c r="AA36" s="50"/>
      <c r="AB36" s="51"/>
      <c r="AC36" s="51"/>
      <c r="AD36" s="51"/>
      <c r="AE36" s="59"/>
      <c r="AF36" s="50"/>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2"/>
      <c r="BF36" s="8"/>
    </row>
    <row r="37" spans="1:58" ht="12.75" customHeight="1" x14ac:dyDescent="0.2">
      <c r="A37" s="6"/>
      <c r="B37" s="50"/>
      <c r="C37" s="51"/>
      <c r="D37" s="51"/>
      <c r="E37" s="51"/>
      <c r="F37" s="51"/>
      <c r="G37" s="51"/>
      <c r="H37" s="51"/>
      <c r="I37" s="51"/>
      <c r="J37" s="51"/>
      <c r="K37" s="52"/>
      <c r="L37" s="50"/>
      <c r="M37" s="51"/>
      <c r="N37" s="51"/>
      <c r="O37" s="51"/>
      <c r="P37" s="52"/>
      <c r="Q37" s="50"/>
      <c r="R37" s="51"/>
      <c r="S37" s="51"/>
      <c r="T37" s="51"/>
      <c r="U37" s="52"/>
      <c r="V37" s="50"/>
      <c r="W37" s="51"/>
      <c r="X37" s="51"/>
      <c r="Y37" s="51"/>
      <c r="Z37" s="52"/>
      <c r="AA37" s="50"/>
      <c r="AB37" s="51"/>
      <c r="AC37" s="51"/>
      <c r="AD37" s="51"/>
      <c r="AE37" s="59"/>
      <c r="AF37" s="50"/>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2"/>
      <c r="BF37" s="8"/>
    </row>
    <row r="38" spans="1:58" ht="12.75" customHeight="1" x14ac:dyDescent="0.2">
      <c r="A38" s="6"/>
      <c r="B38" s="53"/>
      <c r="C38" s="54"/>
      <c r="D38" s="54"/>
      <c r="E38" s="54"/>
      <c r="F38" s="54"/>
      <c r="G38" s="54"/>
      <c r="H38" s="54"/>
      <c r="I38" s="54"/>
      <c r="J38" s="54"/>
      <c r="K38" s="55"/>
      <c r="L38" s="53"/>
      <c r="M38" s="54"/>
      <c r="N38" s="54"/>
      <c r="O38" s="54"/>
      <c r="P38" s="55"/>
      <c r="Q38" s="53"/>
      <c r="R38" s="54"/>
      <c r="S38" s="54"/>
      <c r="T38" s="54"/>
      <c r="U38" s="55"/>
      <c r="V38" s="53"/>
      <c r="W38" s="54"/>
      <c r="X38" s="54"/>
      <c r="Y38" s="54"/>
      <c r="Z38" s="55"/>
      <c r="AA38" s="53"/>
      <c r="AB38" s="54"/>
      <c r="AC38" s="54"/>
      <c r="AD38" s="54"/>
      <c r="AE38" s="60"/>
      <c r="AF38" s="53"/>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5"/>
      <c r="BF38" s="8"/>
    </row>
    <row r="39" spans="1:58" ht="12.75" customHeight="1" x14ac:dyDescent="0.2">
      <c r="A39" s="6"/>
      <c r="B39" s="56" t="s">
        <v>71</v>
      </c>
      <c r="C39" s="48"/>
      <c r="D39" s="48"/>
      <c r="E39" s="48"/>
      <c r="F39" s="48"/>
      <c r="G39" s="48"/>
      <c r="H39" s="48"/>
      <c r="I39" s="48"/>
      <c r="J39" s="48"/>
      <c r="K39" s="49"/>
      <c r="L39" s="57"/>
      <c r="M39" s="48"/>
      <c r="N39" s="48"/>
      <c r="O39" s="48"/>
      <c r="P39" s="49"/>
      <c r="Q39" s="47"/>
      <c r="R39" s="48"/>
      <c r="S39" s="48"/>
      <c r="T39" s="48"/>
      <c r="U39" s="49"/>
      <c r="V39" s="57"/>
      <c r="W39" s="48"/>
      <c r="X39" s="48"/>
      <c r="Y39" s="48"/>
      <c r="Z39" s="49"/>
      <c r="AA39" s="57"/>
      <c r="AB39" s="48"/>
      <c r="AC39" s="48"/>
      <c r="AD39" s="48"/>
      <c r="AE39" s="58"/>
      <c r="AF39" s="75"/>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9"/>
      <c r="BF39" s="8"/>
    </row>
    <row r="40" spans="1:58" ht="12.75" customHeight="1" x14ac:dyDescent="0.2">
      <c r="A40" s="6"/>
      <c r="B40" s="50"/>
      <c r="C40" s="51"/>
      <c r="D40" s="51"/>
      <c r="E40" s="51"/>
      <c r="F40" s="51"/>
      <c r="G40" s="51"/>
      <c r="H40" s="51"/>
      <c r="I40" s="51"/>
      <c r="J40" s="51"/>
      <c r="K40" s="52"/>
      <c r="L40" s="50"/>
      <c r="M40" s="51"/>
      <c r="N40" s="51"/>
      <c r="O40" s="51"/>
      <c r="P40" s="52"/>
      <c r="Q40" s="50"/>
      <c r="R40" s="51"/>
      <c r="S40" s="51"/>
      <c r="T40" s="51"/>
      <c r="U40" s="52"/>
      <c r="V40" s="50"/>
      <c r="W40" s="51"/>
      <c r="X40" s="51"/>
      <c r="Y40" s="51"/>
      <c r="Z40" s="52"/>
      <c r="AA40" s="50"/>
      <c r="AB40" s="51"/>
      <c r="AC40" s="51"/>
      <c r="AD40" s="51"/>
      <c r="AE40" s="59"/>
      <c r="AF40" s="50"/>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2"/>
      <c r="BF40" s="8"/>
    </row>
    <row r="41" spans="1:58" ht="12.75" customHeight="1" x14ac:dyDescent="0.2">
      <c r="A41" s="6"/>
      <c r="B41" s="50"/>
      <c r="C41" s="51"/>
      <c r="D41" s="51"/>
      <c r="E41" s="51"/>
      <c r="F41" s="51"/>
      <c r="G41" s="51"/>
      <c r="H41" s="51"/>
      <c r="I41" s="51"/>
      <c r="J41" s="51"/>
      <c r="K41" s="52"/>
      <c r="L41" s="50"/>
      <c r="M41" s="51"/>
      <c r="N41" s="51"/>
      <c r="O41" s="51"/>
      <c r="P41" s="52"/>
      <c r="Q41" s="50"/>
      <c r="R41" s="51"/>
      <c r="S41" s="51"/>
      <c r="T41" s="51"/>
      <c r="U41" s="52"/>
      <c r="V41" s="50"/>
      <c r="W41" s="51"/>
      <c r="X41" s="51"/>
      <c r="Y41" s="51"/>
      <c r="Z41" s="52"/>
      <c r="AA41" s="50"/>
      <c r="AB41" s="51"/>
      <c r="AC41" s="51"/>
      <c r="AD41" s="51"/>
      <c r="AE41" s="59"/>
      <c r="AF41" s="50"/>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2"/>
      <c r="BF41" s="8"/>
    </row>
    <row r="42" spans="1:58" ht="12.75" customHeight="1" x14ac:dyDescent="0.2">
      <c r="A42" s="6"/>
      <c r="B42" s="50"/>
      <c r="C42" s="51"/>
      <c r="D42" s="51"/>
      <c r="E42" s="51"/>
      <c r="F42" s="51"/>
      <c r="G42" s="51"/>
      <c r="H42" s="51"/>
      <c r="I42" s="51"/>
      <c r="J42" s="51"/>
      <c r="K42" s="52"/>
      <c r="L42" s="50"/>
      <c r="M42" s="51"/>
      <c r="N42" s="51"/>
      <c r="O42" s="51"/>
      <c r="P42" s="52"/>
      <c r="Q42" s="50"/>
      <c r="R42" s="51"/>
      <c r="S42" s="51"/>
      <c r="T42" s="51"/>
      <c r="U42" s="52"/>
      <c r="V42" s="50"/>
      <c r="W42" s="51"/>
      <c r="X42" s="51"/>
      <c r="Y42" s="51"/>
      <c r="Z42" s="52"/>
      <c r="AA42" s="50"/>
      <c r="AB42" s="51"/>
      <c r="AC42" s="51"/>
      <c r="AD42" s="51"/>
      <c r="AE42" s="59"/>
      <c r="AF42" s="50"/>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2"/>
      <c r="BF42" s="8"/>
    </row>
    <row r="43" spans="1:58" ht="12.75" customHeight="1" x14ac:dyDescent="0.2">
      <c r="A43" s="6"/>
      <c r="B43" s="50"/>
      <c r="C43" s="51"/>
      <c r="D43" s="51"/>
      <c r="E43" s="51"/>
      <c r="F43" s="51"/>
      <c r="G43" s="51"/>
      <c r="H43" s="51"/>
      <c r="I43" s="51"/>
      <c r="J43" s="51"/>
      <c r="K43" s="52"/>
      <c r="L43" s="50"/>
      <c r="M43" s="51"/>
      <c r="N43" s="51"/>
      <c r="O43" s="51"/>
      <c r="P43" s="52"/>
      <c r="Q43" s="50"/>
      <c r="R43" s="51"/>
      <c r="S43" s="51"/>
      <c r="T43" s="51"/>
      <c r="U43" s="52"/>
      <c r="V43" s="50"/>
      <c r="W43" s="51"/>
      <c r="X43" s="51"/>
      <c r="Y43" s="51"/>
      <c r="Z43" s="52"/>
      <c r="AA43" s="50"/>
      <c r="AB43" s="51"/>
      <c r="AC43" s="51"/>
      <c r="AD43" s="51"/>
      <c r="AE43" s="59"/>
      <c r="AF43" s="50"/>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2"/>
      <c r="BF43" s="8"/>
    </row>
    <row r="44" spans="1:58" ht="12.75" customHeight="1" x14ac:dyDescent="0.2">
      <c r="A44" s="6"/>
      <c r="B44" s="53"/>
      <c r="C44" s="54"/>
      <c r="D44" s="54"/>
      <c r="E44" s="54"/>
      <c r="F44" s="54"/>
      <c r="G44" s="54"/>
      <c r="H44" s="54"/>
      <c r="I44" s="54"/>
      <c r="J44" s="54"/>
      <c r="K44" s="55"/>
      <c r="L44" s="53"/>
      <c r="M44" s="54"/>
      <c r="N44" s="54"/>
      <c r="O44" s="54"/>
      <c r="P44" s="55"/>
      <c r="Q44" s="53"/>
      <c r="R44" s="54"/>
      <c r="S44" s="54"/>
      <c r="T44" s="54"/>
      <c r="U44" s="55"/>
      <c r="V44" s="53"/>
      <c r="W44" s="54"/>
      <c r="X44" s="54"/>
      <c r="Y44" s="54"/>
      <c r="Z44" s="55"/>
      <c r="AA44" s="53"/>
      <c r="AB44" s="54"/>
      <c r="AC44" s="54"/>
      <c r="AD44" s="54"/>
      <c r="AE44" s="60"/>
      <c r="AF44" s="53"/>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5"/>
      <c r="BF44" s="8"/>
    </row>
    <row r="45" spans="1:58" ht="12.75" customHeight="1" x14ac:dyDescent="0.2">
      <c r="A45" s="6"/>
      <c r="B45" s="56" t="s">
        <v>75</v>
      </c>
      <c r="C45" s="48"/>
      <c r="D45" s="48"/>
      <c r="E45" s="48"/>
      <c r="F45" s="48"/>
      <c r="G45" s="48"/>
      <c r="H45" s="48"/>
      <c r="I45" s="48"/>
      <c r="J45" s="48"/>
      <c r="K45" s="49"/>
      <c r="L45" s="47"/>
      <c r="M45" s="48"/>
      <c r="N45" s="48"/>
      <c r="O45" s="48"/>
      <c r="P45" s="49"/>
      <c r="Q45" s="47"/>
      <c r="R45" s="48"/>
      <c r="S45" s="48"/>
      <c r="T45" s="48"/>
      <c r="U45" s="49"/>
      <c r="V45" s="47"/>
      <c r="W45" s="48"/>
      <c r="X45" s="48"/>
      <c r="Y45" s="48"/>
      <c r="Z45" s="49"/>
      <c r="AA45" s="57"/>
      <c r="AB45" s="48"/>
      <c r="AC45" s="48"/>
      <c r="AD45" s="48"/>
      <c r="AE45" s="58"/>
      <c r="AF45" s="75"/>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9"/>
      <c r="BF45" s="8"/>
    </row>
    <row r="46" spans="1:58" ht="12.75" customHeight="1" x14ac:dyDescent="0.2">
      <c r="A46" s="6"/>
      <c r="B46" s="50"/>
      <c r="C46" s="51"/>
      <c r="D46" s="51"/>
      <c r="E46" s="51"/>
      <c r="F46" s="51"/>
      <c r="G46" s="51"/>
      <c r="H46" s="51"/>
      <c r="I46" s="51"/>
      <c r="J46" s="51"/>
      <c r="K46" s="52"/>
      <c r="L46" s="50"/>
      <c r="M46" s="51"/>
      <c r="N46" s="51"/>
      <c r="O46" s="51"/>
      <c r="P46" s="52"/>
      <c r="Q46" s="50"/>
      <c r="R46" s="51"/>
      <c r="S46" s="51"/>
      <c r="T46" s="51"/>
      <c r="U46" s="52"/>
      <c r="V46" s="50"/>
      <c r="W46" s="51"/>
      <c r="X46" s="51"/>
      <c r="Y46" s="51"/>
      <c r="Z46" s="52"/>
      <c r="AA46" s="50"/>
      <c r="AB46" s="51"/>
      <c r="AC46" s="51"/>
      <c r="AD46" s="51"/>
      <c r="AE46" s="59"/>
      <c r="AF46" s="50"/>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2"/>
      <c r="BF46" s="8"/>
    </row>
    <row r="47" spans="1:58" ht="12.75" customHeight="1" x14ac:dyDescent="0.2">
      <c r="B47" s="50"/>
      <c r="C47" s="51"/>
      <c r="D47" s="51"/>
      <c r="E47" s="51"/>
      <c r="F47" s="51"/>
      <c r="G47" s="51"/>
      <c r="H47" s="51"/>
      <c r="I47" s="51"/>
      <c r="J47" s="51"/>
      <c r="K47" s="52"/>
      <c r="L47" s="50"/>
      <c r="M47" s="51"/>
      <c r="N47" s="51"/>
      <c r="O47" s="51"/>
      <c r="P47" s="52"/>
      <c r="Q47" s="50"/>
      <c r="R47" s="51"/>
      <c r="S47" s="51"/>
      <c r="T47" s="51"/>
      <c r="U47" s="52"/>
      <c r="V47" s="50"/>
      <c r="W47" s="51"/>
      <c r="X47" s="51"/>
      <c r="Y47" s="51"/>
      <c r="Z47" s="52"/>
      <c r="AA47" s="50"/>
      <c r="AB47" s="51"/>
      <c r="AC47" s="51"/>
      <c r="AD47" s="51"/>
      <c r="AE47" s="59"/>
      <c r="AF47" s="50"/>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2"/>
      <c r="BF47" s="10"/>
    </row>
    <row r="48" spans="1:58" ht="12.75" customHeight="1" x14ac:dyDescent="0.2">
      <c r="B48" s="50"/>
      <c r="C48" s="51"/>
      <c r="D48" s="51"/>
      <c r="E48" s="51"/>
      <c r="F48" s="51"/>
      <c r="G48" s="51"/>
      <c r="H48" s="51"/>
      <c r="I48" s="51"/>
      <c r="J48" s="51"/>
      <c r="K48" s="52"/>
      <c r="L48" s="50"/>
      <c r="M48" s="51"/>
      <c r="N48" s="51"/>
      <c r="O48" s="51"/>
      <c r="P48" s="52"/>
      <c r="Q48" s="50"/>
      <c r="R48" s="51"/>
      <c r="S48" s="51"/>
      <c r="T48" s="51"/>
      <c r="U48" s="52"/>
      <c r="V48" s="50"/>
      <c r="W48" s="51"/>
      <c r="X48" s="51"/>
      <c r="Y48" s="51"/>
      <c r="Z48" s="52"/>
      <c r="AA48" s="50"/>
      <c r="AB48" s="51"/>
      <c r="AC48" s="51"/>
      <c r="AD48" s="51"/>
      <c r="AE48" s="59"/>
      <c r="AF48" s="50"/>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2"/>
      <c r="BF48" s="10"/>
    </row>
    <row r="49" spans="2:58" ht="12.75" customHeight="1" x14ac:dyDescent="0.2">
      <c r="B49" s="50"/>
      <c r="C49" s="51"/>
      <c r="D49" s="51"/>
      <c r="E49" s="51"/>
      <c r="F49" s="51"/>
      <c r="G49" s="51"/>
      <c r="H49" s="51"/>
      <c r="I49" s="51"/>
      <c r="J49" s="51"/>
      <c r="K49" s="52"/>
      <c r="L49" s="50"/>
      <c r="M49" s="51"/>
      <c r="N49" s="51"/>
      <c r="O49" s="51"/>
      <c r="P49" s="52"/>
      <c r="Q49" s="50"/>
      <c r="R49" s="51"/>
      <c r="S49" s="51"/>
      <c r="T49" s="51"/>
      <c r="U49" s="52"/>
      <c r="V49" s="50"/>
      <c r="W49" s="51"/>
      <c r="X49" s="51"/>
      <c r="Y49" s="51"/>
      <c r="Z49" s="52"/>
      <c r="AA49" s="50"/>
      <c r="AB49" s="51"/>
      <c r="AC49" s="51"/>
      <c r="AD49" s="51"/>
      <c r="AE49" s="59"/>
      <c r="AF49" s="50"/>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2"/>
      <c r="BF49" s="10"/>
    </row>
    <row r="50" spans="2:58" ht="12.75" customHeight="1" x14ac:dyDescent="0.2">
      <c r="B50" s="53"/>
      <c r="C50" s="54"/>
      <c r="D50" s="54"/>
      <c r="E50" s="54"/>
      <c r="F50" s="54"/>
      <c r="G50" s="54"/>
      <c r="H50" s="54"/>
      <c r="I50" s="54"/>
      <c r="J50" s="54"/>
      <c r="K50" s="55"/>
      <c r="L50" s="53"/>
      <c r="M50" s="54"/>
      <c r="N50" s="54"/>
      <c r="O50" s="54"/>
      <c r="P50" s="55"/>
      <c r="Q50" s="53"/>
      <c r="R50" s="54"/>
      <c r="S50" s="54"/>
      <c r="T50" s="54"/>
      <c r="U50" s="55"/>
      <c r="V50" s="53"/>
      <c r="W50" s="54"/>
      <c r="X50" s="54"/>
      <c r="Y50" s="54"/>
      <c r="Z50" s="55"/>
      <c r="AA50" s="53"/>
      <c r="AB50" s="54"/>
      <c r="AC50" s="54"/>
      <c r="AD50" s="54"/>
      <c r="AE50" s="60"/>
      <c r="AF50" s="53"/>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5"/>
      <c r="BF50" s="10"/>
    </row>
    <row r="51" spans="2:58" ht="12.75" customHeight="1" x14ac:dyDescent="0.2">
      <c r="B51" s="56" t="s">
        <v>79</v>
      </c>
      <c r="C51" s="48"/>
      <c r="D51" s="48"/>
      <c r="E51" s="48"/>
      <c r="F51" s="48"/>
      <c r="G51" s="48"/>
      <c r="H51" s="48"/>
      <c r="I51" s="48"/>
      <c r="J51" s="48"/>
      <c r="K51" s="49"/>
      <c r="L51" s="47"/>
      <c r="M51" s="48"/>
      <c r="N51" s="48"/>
      <c r="O51" s="48"/>
      <c r="P51" s="49"/>
      <c r="Q51" s="47"/>
      <c r="R51" s="48"/>
      <c r="S51" s="48"/>
      <c r="T51" s="48"/>
      <c r="U51" s="49"/>
      <c r="V51" s="47"/>
      <c r="W51" s="48"/>
      <c r="X51" s="48"/>
      <c r="Y51" s="48"/>
      <c r="Z51" s="49"/>
      <c r="AA51" s="47"/>
      <c r="AB51" s="48"/>
      <c r="AC51" s="48"/>
      <c r="AD51" s="48"/>
      <c r="AE51" s="58"/>
      <c r="AF51" s="75"/>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9"/>
    </row>
    <row r="52" spans="2:58" ht="12.75" customHeight="1" x14ac:dyDescent="0.2">
      <c r="B52" s="50"/>
      <c r="C52" s="51"/>
      <c r="D52" s="51"/>
      <c r="E52" s="51"/>
      <c r="F52" s="51"/>
      <c r="G52" s="51"/>
      <c r="H52" s="51"/>
      <c r="I52" s="51"/>
      <c r="J52" s="51"/>
      <c r="K52" s="52"/>
      <c r="L52" s="50"/>
      <c r="M52" s="51"/>
      <c r="N52" s="51"/>
      <c r="O52" s="51"/>
      <c r="P52" s="52"/>
      <c r="Q52" s="50"/>
      <c r="R52" s="51"/>
      <c r="S52" s="51"/>
      <c r="T52" s="51"/>
      <c r="U52" s="52"/>
      <c r="V52" s="50"/>
      <c r="W52" s="51"/>
      <c r="X52" s="51"/>
      <c r="Y52" s="51"/>
      <c r="Z52" s="52"/>
      <c r="AA52" s="50"/>
      <c r="AB52" s="51"/>
      <c r="AC52" s="51"/>
      <c r="AD52" s="51"/>
      <c r="AE52" s="59"/>
      <c r="AF52" s="50"/>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2"/>
    </row>
    <row r="53" spans="2:58" ht="12.75" customHeight="1" x14ac:dyDescent="0.2">
      <c r="B53" s="50"/>
      <c r="C53" s="51"/>
      <c r="D53" s="51"/>
      <c r="E53" s="51"/>
      <c r="F53" s="51"/>
      <c r="G53" s="51"/>
      <c r="H53" s="51"/>
      <c r="I53" s="51"/>
      <c r="J53" s="51"/>
      <c r="K53" s="52"/>
      <c r="L53" s="50"/>
      <c r="M53" s="51"/>
      <c r="N53" s="51"/>
      <c r="O53" s="51"/>
      <c r="P53" s="52"/>
      <c r="Q53" s="50"/>
      <c r="R53" s="51"/>
      <c r="S53" s="51"/>
      <c r="T53" s="51"/>
      <c r="U53" s="52"/>
      <c r="V53" s="50"/>
      <c r="W53" s="51"/>
      <c r="X53" s="51"/>
      <c r="Y53" s="51"/>
      <c r="Z53" s="52"/>
      <c r="AA53" s="50"/>
      <c r="AB53" s="51"/>
      <c r="AC53" s="51"/>
      <c r="AD53" s="51"/>
      <c r="AE53" s="59"/>
      <c r="AF53" s="50"/>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2"/>
    </row>
    <row r="54" spans="2:58" ht="12.75" customHeight="1" x14ac:dyDescent="0.2">
      <c r="B54" s="50"/>
      <c r="C54" s="51"/>
      <c r="D54" s="51"/>
      <c r="E54" s="51"/>
      <c r="F54" s="51"/>
      <c r="G54" s="51"/>
      <c r="H54" s="51"/>
      <c r="I54" s="51"/>
      <c r="J54" s="51"/>
      <c r="K54" s="52"/>
      <c r="L54" s="50"/>
      <c r="M54" s="51"/>
      <c r="N54" s="51"/>
      <c r="O54" s="51"/>
      <c r="P54" s="52"/>
      <c r="Q54" s="50"/>
      <c r="R54" s="51"/>
      <c r="S54" s="51"/>
      <c r="T54" s="51"/>
      <c r="U54" s="52"/>
      <c r="V54" s="50"/>
      <c r="W54" s="51"/>
      <c r="X54" s="51"/>
      <c r="Y54" s="51"/>
      <c r="Z54" s="52"/>
      <c r="AA54" s="50"/>
      <c r="AB54" s="51"/>
      <c r="AC54" s="51"/>
      <c r="AD54" s="51"/>
      <c r="AE54" s="59"/>
      <c r="AF54" s="50"/>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2"/>
    </row>
    <row r="55" spans="2:58" ht="12.75" customHeight="1" x14ac:dyDescent="0.2">
      <c r="B55" s="50"/>
      <c r="C55" s="51"/>
      <c r="D55" s="51"/>
      <c r="E55" s="51"/>
      <c r="F55" s="51"/>
      <c r="G55" s="51"/>
      <c r="H55" s="51"/>
      <c r="I55" s="51"/>
      <c r="J55" s="51"/>
      <c r="K55" s="52"/>
      <c r="L55" s="50"/>
      <c r="M55" s="51"/>
      <c r="N55" s="51"/>
      <c r="O55" s="51"/>
      <c r="P55" s="52"/>
      <c r="Q55" s="50"/>
      <c r="R55" s="51"/>
      <c r="S55" s="51"/>
      <c r="T55" s="51"/>
      <c r="U55" s="52"/>
      <c r="V55" s="50"/>
      <c r="W55" s="51"/>
      <c r="X55" s="51"/>
      <c r="Y55" s="51"/>
      <c r="Z55" s="52"/>
      <c r="AA55" s="50"/>
      <c r="AB55" s="51"/>
      <c r="AC55" s="51"/>
      <c r="AD55" s="51"/>
      <c r="AE55" s="59"/>
      <c r="AF55" s="50"/>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2"/>
    </row>
    <row r="56" spans="2:58" ht="12.75" customHeight="1" x14ac:dyDescent="0.2">
      <c r="B56" s="53"/>
      <c r="C56" s="54"/>
      <c r="D56" s="54"/>
      <c r="E56" s="54"/>
      <c r="F56" s="54"/>
      <c r="G56" s="54"/>
      <c r="H56" s="54"/>
      <c r="I56" s="54"/>
      <c r="J56" s="54"/>
      <c r="K56" s="55"/>
      <c r="L56" s="53"/>
      <c r="M56" s="54"/>
      <c r="N56" s="54"/>
      <c r="O56" s="54"/>
      <c r="P56" s="55"/>
      <c r="Q56" s="53"/>
      <c r="R56" s="54"/>
      <c r="S56" s="54"/>
      <c r="T56" s="54"/>
      <c r="U56" s="55"/>
      <c r="V56" s="53"/>
      <c r="W56" s="54"/>
      <c r="X56" s="54"/>
      <c r="Y56" s="54"/>
      <c r="Z56" s="55"/>
      <c r="AA56" s="53"/>
      <c r="AB56" s="54"/>
      <c r="AC56" s="54"/>
      <c r="AD56" s="54"/>
      <c r="AE56" s="60"/>
      <c r="AF56" s="53"/>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5"/>
    </row>
    <row r="57" spans="2:58" ht="12.75" customHeight="1" x14ac:dyDescent="0.2">
      <c r="B57" s="56" t="s">
        <v>81</v>
      </c>
      <c r="C57" s="48"/>
      <c r="D57" s="48"/>
      <c r="E57" s="48"/>
      <c r="F57" s="48"/>
      <c r="G57" s="48"/>
      <c r="H57" s="48"/>
      <c r="I57" s="48"/>
      <c r="J57" s="48"/>
      <c r="K57" s="49"/>
      <c r="L57" s="61"/>
      <c r="M57" s="48"/>
      <c r="N57" s="48"/>
      <c r="O57" s="48"/>
      <c r="P57" s="49"/>
      <c r="Q57" s="61"/>
      <c r="R57" s="48"/>
      <c r="S57" s="48"/>
      <c r="T57" s="48"/>
      <c r="U57" s="49"/>
      <c r="V57" s="61"/>
      <c r="W57" s="48"/>
      <c r="X57" s="48"/>
      <c r="Y57" s="48"/>
      <c r="Z57" s="49"/>
      <c r="AA57" s="61"/>
      <c r="AB57" s="48"/>
      <c r="AC57" s="48"/>
      <c r="AD57" s="48"/>
      <c r="AE57" s="58"/>
      <c r="AF57" s="76"/>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9"/>
    </row>
    <row r="58" spans="2:58" ht="12.75" customHeight="1" x14ac:dyDescent="0.2">
      <c r="B58" s="50"/>
      <c r="C58" s="51"/>
      <c r="D58" s="51"/>
      <c r="E58" s="51"/>
      <c r="F58" s="51"/>
      <c r="G58" s="51"/>
      <c r="H58" s="51"/>
      <c r="I58" s="51"/>
      <c r="J58" s="51"/>
      <c r="K58" s="52"/>
      <c r="L58" s="50"/>
      <c r="M58" s="51"/>
      <c r="N58" s="51"/>
      <c r="O58" s="51"/>
      <c r="P58" s="52"/>
      <c r="Q58" s="50"/>
      <c r="R58" s="51"/>
      <c r="S58" s="51"/>
      <c r="T58" s="51"/>
      <c r="U58" s="52"/>
      <c r="V58" s="50"/>
      <c r="W58" s="51"/>
      <c r="X58" s="51"/>
      <c r="Y58" s="51"/>
      <c r="Z58" s="52"/>
      <c r="AA58" s="50"/>
      <c r="AB58" s="51"/>
      <c r="AC58" s="51"/>
      <c r="AD58" s="51"/>
      <c r="AE58" s="59"/>
      <c r="AF58" s="50"/>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2"/>
    </row>
    <row r="59" spans="2:58" ht="12.75" customHeight="1" x14ac:dyDescent="0.2">
      <c r="B59" s="50"/>
      <c r="C59" s="51"/>
      <c r="D59" s="51"/>
      <c r="E59" s="51"/>
      <c r="F59" s="51"/>
      <c r="G59" s="51"/>
      <c r="H59" s="51"/>
      <c r="I59" s="51"/>
      <c r="J59" s="51"/>
      <c r="K59" s="52"/>
      <c r="L59" s="50"/>
      <c r="M59" s="51"/>
      <c r="N59" s="51"/>
      <c r="O59" s="51"/>
      <c r="P59" s="52"/>
      <c r="Q59" s="50"/>
      <c r="R59" s="51"/>
      <c r="S59" s="51"/>
      <c r="T59" s="51"/>
      <c r="U59" s="52"/>
      <c r="V59" s="50"/>
      <c r="W59" s="51"/>
      <c r="X59" s="51"/>
      <c r="Y59" s="51"/>
      <c r="Z59" s="52"/>
      <c r="AA59" s="50"/>
      <c r="AB59" s="51"/>
      <c r="AC59" s="51"/>
      <c r="AD59" s="51"/>
      <c r="AE59" s="59"/>
      <c r="AF59" s="50"/>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2"/>
    </row>
    <row r="60" spans="2:58" ht="12.75" customHeight="1" x14ac:dyDescent="0.2">
      <c r="B60" s="50"/>
      <c r="C60" s="51"/>
      <c r="D60" s="51"/>
      <c r="E60" s="51"/>
      <c r="F60" s="51"/>
      <c r="G60" s="51"/>
      <c r="H60" s="51"/>
      <c r="I60" s="51"/>
      <c r="J60" s="51"/>
      <c r="K60" s="52"/>
      <c r="L60" s="50"/>
      <c r="M60" s="51"/>
      <c r="N60" s="51"/>
      <c r="O60" s="51"/>
      <c r="P60" s="52"/>
      <c r="Q60" s="50"/>
      <c r="R60" s="51"/>
      <c r="S60" s="51"/>
      <c r="T60" s="51"/>
      <c r="U60" s="52"/>
      <c r="V60" s="50"/>
      <c r="W60" s="51"/>
      <c r="X60" s="51"/>
      <c r="Y60" s="51"/>
      <c r="Z60" s="52"/>
      <c r="AA60" s="50"/>
      <c r="AB60" s="51"/>
      <c r="AC60" s="51"/>
      <c r="AD60" s="51"/>
      <c r="AE60" s="59"/>
      <c r="AF60" s="50"/>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2"/>
    </row>
    <row r="61" spans="2:58" ht="12.75" customHeight="1" x14ac:dyDescent="0.2">
      <c r="B61" s="50"/>
      <c r="C61" s="51"/>
      <c r="D61" s="51"/>
      <c r="E61" s="51"/>
      <c r="F61" s="51"/>
      <c r="G61" s="51"/>
      <c r="H61" s="51"/>
      <c r="I61" s="51"/>
      <c r="J61" s="51"/>
      <c r="K61" s="52"/>
      <c r="L61" s="50"/>
      <c r="M61" s="51"/>
      <c r="N61" s="51"/>
      <c r="O61" s="51"/>
      <c r="P61" s="52"/>
      <c r="Q61" s="50"/>
      <c r="R61" s="51"/>
      <c r="S61" s="51"/>
      <c r="T61" s="51"/>
      <c r="U61" s="52"/>
      <c r="V61" s="50"/>
      <c r="W61" s="51"/>
      <c r="X61" s="51"/>
      <c r="Y61" s="51"/>
      <c r="Z61" s="52"/>
      <c r="AA61" s="50"/>
      <c r="AB61" s="51"/>
      <c r="AC61" s="51"/>
      <c r="AD61" s="51"/>
      <c r="AE61" s="59"/>
      <c r="AF61" s="50"/>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2"/>
    </row>
    <row r="62" spans="2:58" ht="12.75" customHeight="1" x14ac:dyDescent="0.2">
      <c r="B62" s="53"/>
      <c r="C62" s="54"/>
      <c r="D62" s="54"/>
      <c r="E62" s="54"/>
      <c r="F62" s="54"/>
      <c r="G62" s="54"/>
      <c r="H62" s="54"/>
      <c r="I62" s="54"/>
      <c r="J62" s="54"/>
      <c r="K62" s="55"/>
      <c r="L62" s="53"/>
      <c r="M62" s="54"/>
      <c r="N62" s="54"/>
      <c r="O62" s="54"/>
      <c r="P62" s="55"/>
      <c r="Q62" s="53"/>
      <c r="R62" s="54"/>
      <c r="S62" s="54"/>
      <c r="T62" s="54"/>
      <c r="U62" s="55"/>
      <c r="V62" s="53"/>
      <c r="W62" s="54"/>
      <c r="X62" s="54"/>
      <c r="Y62" s="54"/>
      <c r="Z62" s="55"/>
      <c r="AA62" s="53"/>
      <c r="AB62" s="54"/>
      <c r="AC62" s="54"/>
      <c r="AD62" s="54"/>
      <c r="AE62" s="60"/>
      <c r="AF62" s="53"/>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5"/>
    </row>
    <row r="63" spans="2:58" ht="12.75" customHeight="1" x14ac:dyDescent="0.2">
      <c r="B63" s="56"/>
      <c r="C63" s="48"/>
      <c r="D63" s="48"/>
      <c r="E63" s="48"/>
      <c r="F63" s="48"/>
      <c r="G63" s="48"/>
      <c r="H63" s="48"/>
      <c r="I63" s="48"/>
      <c r="J63" s="48"/>
      <c r="K63" s="49"/>
      <c r="L63" s="47"/>
      <c r="M63" s="48"/>
      <c r="N63" s="48"/>
      <c r="O63" s="48"/>
      <c r="P63" s="49"/>
      <c r="Q63" s="47"/>
      <c r="R63" s="48"/>
      <c r="S63" s="48"/>
      <c r="T63" s="48"/>
      <c r="U63" s="49"/>
      <c r="V63" s="47"/>
      <c r="W63" s="48"/>
      <c r="X63" s="48"/>
      <c r="Y63" s="48"/>
      <c r="Z63" s="49"/>
      <c r="AA63" s="47"/>
      <c r="AB63" s="48"/>
      <c r="AC63" s="48"/>
      <c r="AD63" s="48"/>
      <c r="AE63" s="58"/>
      <c r="AF63" s="61"/>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9"/>
    </row>
    <row r="64" spans="2:58" ht="12.75" customHeight="1" x14ac:dyDescent="0.2">
      <c r="B64" s="50"/>
      <c r="C64" s="51"/>
      <c r="D64" s="51"/>
      <c r="E64" s="51"/>
      <c r="F64" s="51"/>
      <c r="G64" s="51"/>
      <c r="H64" s="51"/>
      <c r="I64" s="51"/>
      <c r="J64" s="51"/>
      <c r="K64" s="52"/>
      <c r="L64" s="50"/>
      <c r="M64" s="51"/>
      <c r="N64" s="51"/>
      <c r="O64" s="51"/>
      <c r="P64" s="52"/>
      <c r="Q64" s="50"/>
      <c r="R64" s="51"/>
      <c r="S64" s="51"/>
      <c r="T64" s="51"/>
      <c r="U64" s="52"/>
      <c r="V64" s="50"/>
      <c r="W64" s="51"/>
      <c r="X64" s="51"/>
      <c r="Y64" s="51"/>
      <c r="Z64" s="52"/>
      <c r="AA64" s="50"/>
      <c r="AB64" s="51"/>
      <c r="AC64" s="51"/>
      <c r="AD64" s="51"/>
      <c r="AE64" s="59"/>
      <c r="AF64" s="50"/>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2"/>
    </row>
    <row r="65" spans="2:57" ht="12.75" customHeight="1" x14ac:dyDescent="0.2">
      <c r="B65" s="50"/>
      <c r="C65" s="51"/>
      <c r="D65" s="51"/>
      <c r="E65" s="51"/>
      <c r="F65" s="51"/>
      <c r="G65" s="51"/>
      <c r="H65" s="51"/>
      <c r="I65" s="51"/>
      <c r="J65" s="51"/>
      <c r="K65" s="52"/>
      <c r="L65" s="50"/>
      <c r="M65" s="51"/>
      <c r="N65" s="51"/>
      <c r="O65" s="51"/>
      <c r="P65" s="52"/>
      <c r="Q65" s="50"/>
      <c r="R65" s="51"/>
      <c r="S65" s="51"/>
      <c r="T65" s="51"/>
      <c r="U65" s="52"/>
      <c r="V65" s="50"/>
      <c r="W65" s="51"/>
      <c r="X65" s="51"/>
      <c r="Y65" s="51"/>
      <c r="Z65" s="52"/>
      <c r="AA65" s="50"/>
      <c r="AB65" s="51"/>
      <c r="AC65" s="51"/>
      <c r="AD65" s="51"/>
      <c r="AE65" s="59"/>
      <c r="AF65" s="50"/>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2"/>
    </row>
    <row r="66" spans="2:57" ht="12.75" customHeight="1" x14ac:dyDescent="0.2">
      <c r="B66" s="50"/>
      <c r="C66" s="51"/>
      <c r="D66" s="51"/>
      <c r="E66" s="51"/>
      <c r="F66" s="51"/>
      <c r="G66" s="51"/>
      <c r="H66" s="51"/>
      <c r="I66" s="51"/>
      <c r="J66" s="51"/>
      <c r="K66" s="52"/>
      <c r="L66" s="50"/>
      <c r="M66" s="51"/>
      <c r="N66" s="51"/>
      <c r="O66" s="51"/>
      <c r="P66" s="52"/>
      <c r="Q66" s="50"/>
      <c r="R66" s="51"/>
      <c r="S66" s="51"/>
      <c r="T66" s="51"/>
      <c r="U66" s="52"/>
      <c r="V66" s="50"/>
      <c r="W66" s="51"/>
      <c r="X66" s="51"/>
      <c r="Y66" s="51"/>
      <c r="Z66" s="52"/>
      <c r="AA66" s="50"/>
      <c r="AB66" s="51"/>
      <c r="AC66" s="51"/>
      <c r="AD66" s="51"/>
      <c r="AE66" s="59"/>
      <c r="AF66" s="50"/>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2"/>
    </row>
    <row r="67" spans="2:57" ht="15.75" customHeight="1" x14ac:dyDescent="0.2">
      <c r="B67" s="50"/>
      <c r="C67" s="51"/>
      <c r="D67" s="51"/>
      <c r="E67" s="51"/>
      <c r="F67" s="51"/>
      <c r="G67" s="51"/>
      <c r="H67" s="51"/>
      <c r="I67" s="51"/>
      <c r="J67" s="51"/>
      <c r="K67" s="52"/>
      <c r="L67" s="50"/>
      <c r="M67" s="51"/>
      <c r="N67" s="51"/>
      <c r="O67" s="51"/>
      <c r="P67" s="52"/>
      <c r="Q67" s="50"/>
      <c r="R67" s="51"/>
      <c r="S67" s="51"/>
      <c r="T67" s="51"/>
      <c r="U67" s="52"/>
      <c r="V67" s="50"/>
      <c r="W67" s="51"/>
      <c r="X67" s="51"/>
      <c r="Y67" s="51"/>
      <c r="Z67" s="52"/>
      <c r="AA67" s="50"/>
      <c r="AB67" s="51"/>
      <c r="AC67" s="51"/>
      <c r="AD67" s="51"/>
      <c r="AE67" s="59"/>
      <c r="AF67" s="50"/>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2"/>
    </row>
    <row r="68" spans="2:57" ht="15.75" customHeight="1" x14ac:dyDescent="0.2">
      <c r="B68" s="53"/>
      <c r="C68" s="54"/>
      <c r="D68" s="54"/>
      <c r="E68" s="54"/>
      <c r="F68" s="54"/>
      <c r="G68" s="54"/>
      <c r="H68" s="54"/>
      <c r="I68" s="54"/>
      <c r="J68" s="54"/>
      <c r="K68" s="55"/>
      <c r="L68" s="53"/>
      <c r="M68" s="54"/>
      <c r="N68" s="54"/>
      <c r="O68" s="54"/>
      <c r="P68" s="55"/>
      <c r="Q68" s="53"/>
      <c r="R68" s="54"/>
      <c r="S68" s="54"/>
      <c r="T68" s="54"/>
      <c r="U68" s="55"/>
      <c r="V68" s="53"/>
      <c r="W68" s="54"/>
      <c r="X68" s="54"/>
      <c r="Y68" s="54"/>
      <c r="Z68" s="55"/>
      <c r="AA68" s="53"/>
      <c r="AB68" s="54"/>
      <c r="AC68" s="54"/>
      <c r="AD68" s="54"/>
      <c r="AE68" s="60"/>
      <c r="AF68" s="53"/>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5"/>
    </row>
    <row r="69" spans="2:57" ht="15.75" customHeight="1" x14ac:dyDescent="0.2">
      <c r="B69" s="56"/>
      <c r="C69" s="48"/>
      <c r="D69" s="48"/>
      <c r="E69" s="48"/>
      <c r="F69" s="48"/>
      <c r="G69" s="48"/>
      <c r="H69" s="48"/>
      <c r="I69" s="48"/>
      <c r="J69" s="48"/>
      <c r="K69" s="49"/>
      <c r="L69" s="47"/>
      <c r="M69" s="48"/>
      <c r="N69" s="48"/>
      <c r="O69" s="48"/>
      <c r="P69" s="49"/>
      <c r="Q69" s="47"/>
      <c r="R69" s="48"/>
      <c r="S69" s="48"/>
      <c r="T69" s="48"/>
      <c r="U69" s="49"/>
      <c r="V69" s="62"/>
      <c r="W69" s="48"/>
      <c r="X69" s="48"/>
      <c r="Y69" s="48"/>
      <c r="Z69" s="49"/>
      <c r="AA69" s="62"/>
      <c r="AB69" s="48"/>
      <c r="AC69" s="48"/>
      <c r="AD69" s="48"/>
      <c r="AE69" s="58"/>
      <c r="AF69" s="75"/>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9"/>
    </row>
    <row r="70" spans="2:57" ht="15.75" customHeight="1" x14ac:dyDescent="0.2">
      <c r="B70" s="50"/>
      <c r="C70" s="51"/>
      <c r="D70" s="51"/>
      <c r="E70" s="51"/>
      <c r="F70" s="51"/>
      <c r="G70" s="51"/>
      <c r="H70" s="51"/>
      <c r="I70" s="51"/>
      <c r="J70" s="51"/>
      <c r="K70" s="52"/>
      <c r="L70" s="50"/>
      <c r="M70" s="51"/>
      <c r="N70" s="51"/>
      <c r="O70" s="51"/>
      <c r="P70" s="52"/>
      <c r="Q70" s="50"/>
      <c r="R70" s="51"/>
      <c r="S70" s="51"/>
      <c r="T70" s="51"/>
      <c r="U70" s="52"/>
      <c r="V70" s="50"/>
      <c r="W70" s="51"/>
      <c r="X70" s="51"/>
      <c r="Y70" s="51"/>
      <c r="Z70" s="52"/>
      <c r="AA70" s="50"/>
      <c r="AB70" s="51"/>
      <c r="AC70" s="51"/>
      <c r="AD70" s="51"/>
      <c r="AE70" s="59"/>
      <c r="AF70" s="50"/>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2"/>
    </row>
    <row r="71" spans="2:57" ht="15.75" customHeight="1" x14ac:dyDescent="0.2">
      <c r="B71" s="50"/>
      <c r="C71" s="51"/>
      <c r="D71" s="51"/>
      <c r="E71" s="51"/>
      <c r="F71" s="51"/>
      <c r="G71" s="51"/>
      <c r="H71" s="51"/>
      <c r="I71" s="51"/>
      <c r="J71" s="51"/>
      <c r="K71" s="52"/>
      <c r="L71" s="50"/>
      <c r="M71" s="51"/>
      <c r="N71" s="51"/>
      <c r="O71" s="51"/>
      <c r="P71" s="52"/>
      <c r="Q71" s="50"/>
      <c r="R71" s="51"/>
      <c r="S71" s="51"/>
      <c r="T71" s="51"/>
      <c r="U71" s="52"/>
      <c r="V71" s="50"/>
      <c r="W71" s="51"/>
      <c r="X71" s="51"/>
      <c r="Y71" s="51"/>
      <c r="Z71" s="52"/>
      <c r="AA71" s="50"/>
      <c r="AB71" s="51"/>
      <c r="AC71" s="51"/>
      <c r="AD71" s="51"/>
      <c r="AE71" s="59"/>
      <c r="AF71" s="50"/>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2"/>
    </row>
    <row r="72" spans="2:57" ht="15.75" customHeight="1" x14ac:dyDescent="0.2">
      <c r="B72" s="50"/>
      <c r="C72" s="51"/>
      <c r="D72" s="51"/>
      <c r="E72" s="51"/>
      <c r="F72" s="51"/>
      <c r="G72" s="51"/>
      <c r="H72" s="51"/>
      <c r="I72" s="51"/>
      <c r="J72" s="51"/>
      <c r="K72" s="52"/>
      <c r="L72" s="50"/>
      <c r="M72" s="51"/>
      <c r="N72" s="51"/>
      <c r="O72" s="51"/>
      <c r="P72" s="52"/>
      <c r="Q72" s="50"/>
      <c r="R72" s="51"/>
      <c r="S72" s="51"/>
      <c r="T72" s="51"/>
      <c r="U72" s="52"/>
      <c r="V72" s="50"/>
      <c r="W72" s="51"/>
      <c r="X72" s="51"/>
      <c r="Y72" s="51"/>
      <c r="Z72" s="52"/>
      <c r="AA72" s="50"/>
      <c r="AB72" s="51"/>
      <c r="AC72" s="51"/>
      <c r="AD72" s="51"/>
      <c r="AE72" s="59"/>
      <c r="AF72" s="50"/>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2"/>
    </row>
    <row r="73" spans="2:57" ht="15.75" customHeight="1" x14ac:dyDescent="0.2">
      <c r="B73" s="50"/>
      <c r="C73" s="51"/>
      <c r="D73" s="51"/>
      <c r="E73" s="51"/>
      <c r="F73" s="51"/>
      <c r="G73" s="51"/>
      <c r="H73" s="51"/>
      <c r="I73" s="51"/>
      <c r="J73" s="51"/>
      <c r="K73" s="52"/>
      <c r="L73" s="50"/>
      <c r="M73" s="51"/>
      <c r="N73" s="51"/>
      <c r="O73" s="51"/>
      <c r="P73" s="52"/>
      <c r="Q73" s="50"/>
      <c r="R73" s="51"/>
      <c r="S73" s="51"/>
      <c r="T73" s="51"/>
      <c r="U73" s="52"/>
      <c r="V73" s="50"/>
      <c r="W73" s="51"/>
      <c r="X73" s="51"/>
      <c r="Y73" s="51"/>
      <c r="Z73" s="52"/>
      <c r="AA73" s="50"/>
      <c r="AB73" s="51"/>
      <c r="AC73" s="51"/>
      <c r="AD73" s="51"/>
      <c r="AE73" s="59"/>
      <c r="AF73" s="50"/>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2"/>
    </row>
    <row r="74" spans="2:57" ht="15.75" customHeight="1" x14ac:dyDescent="0.2">
      <c r="B74" s="53"/>
      <c r="C74" s="54"/>
      <c r="D74" s="54"/>
      <c r="E74" s="54"/>
      <c r="F74" s="54"/>
      <c r="G74" s="54"/>
      <c r="H74" s="54"/>
      <c r="I74" s="54"/>
      <c r="J74" s="54"/>
      <c r="K74" s="55"/>
      <c r="L74" s="53"/>
      <c r="M74" s="54"/>
      <c r="N74" s="54"/>
      <c r="O74" s="54"/>
      <c r="P74" s="55"/>
      <c r="Q74" s="53"/>
      <c r="R74" s="54"/>
      <c r="S74" s="54"/>
      <c r="T74" s="54"/>
      <c r="U74" s="55"/>
      <c r="V74" s="53"/>
      <c r="W74" s="54"/>
      <c r="X74" s="54"/>
      <c r="Y74" s="54"/>
      <c r="Z74" s="55"/>
      <c r="AA74" s="53"/>
      <c r="AB74" s="54"/>
      <c r="AC74" s="54"/>
      <c r="AD74" s="54"/>
      <c r="AE74" s="60"/>
      <c r="AF74" s="53"/>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5"/>
    </row>
    <row r="75" spans="2:57" ht="15.75" customHeight="1" x14ac:dyDescent="0.2"/>
    <row r="76" spans="2:57" ht="15.75" customHeight="1" x14ac:dyDescent="0.2"/>
    <row r="77" spans="2:57" ht="15.75" customHeight="1" x14ac:dyDescent="0.2"/>
    <row r="78" spans="2:57" ht="15.75" customHeight="1" x14ac:dyDescent="0.2"/>
    <row r="79" spans="2:57" ht="15.75" customHeight="1" x14ac:dyDescent="0.2"/>
    <row r="80" spans="2:5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4">
    <mergeCell ref="AF57:BE62"/>
    <mergeCell ref="AF63:BE68"/>
    <mergeCell ref="AF69:BE74"/>
    <mergeCell ref="Q33:U38"/>
    <mergeCell ref="V33:Z38"/>
    <mergeCell ref="AA33:AE38"/>
    <mergeCell ref="AF33:BE38"/>
    <mergeCell ref="AF39:BE44"/>
    <mergeCell ref="AF45:BE50"/>
    <mergeCell ref="AF51:BE56"/>
    <mergeCell ref="AA27:AE32"/>
    <mergeCell ref="AF27:BE32"/>
    <mergeCell ref="B15:K20"/>
    <mergeCell ref="L15:P20"/>
    <mergeCell ref="Q15:U20"/>
    <mergeCell ref="V15:Z20"/>
    <mergeCell ref="AA15:AE20"/>
    <mergeCell ref="AF15:BE20"/>
    <mergeCell ref="B21:K26"/>
    <mergeCell ref="AF21:BE26"/>
    <mergeCell ref="AV3:BF3"/>
    <mergeCell ref="C5:BF5"/>
    <mergeCell ref="C3:J3"/>
    <mergeCell ref="A5:B5"/>
    <mergeCell ref="L7:P8"/>
    <mergeCell ref="Q7:U8"/>
    <mergeCell ref="V7:Z8"/>
    <mergeCell ref="AA7:AE8"/>
    <mergeCell ref="AF7:BE8"/>
    <mergeCell ref="B7:K8"/>
    <mergeCell ref="J1:AW1"/>
    <mergeCell ref="C2:J2"/>
    <mergeCell ref="K2:S2"/>
    <mergeCell ref="X2:AI2"/>
    <mergeCell ref="AV2:BF2"/>
    <mergeCell ref="AA63:AE68"/>
    <mergeCell ref="B69:K74"/>
    <mergeCell ref="L69:P74"/>
    <mergeCell ref="AA69:AE74"/>
    <mergeCell ref="AO2:AU2"/>
    <mergeCell ref="AO3:AU3"/>
    <mergeCell ref="K3:S3"/>
    <mergeCell ref="B9:K14"/>
    <mergeCell ref="L9:P14"/>
    <mergeCell ref="Q9:U14"/>
    <mergeCell ref="V9:Z14"/>
    <mergeCell ref="AA9:AE14"/>
    <mergeCell ref="AF9:BE14"/>
    <mergeCell ref="V21:Z26"/>
    <mergeCell ref="AA21:AE26"/>
    <mergeCell ref="V27:Z32"/>
    <mergeCell ref="B57:K62"/>
    <mergeCell ref="Q69:U74"/>
    <mergeCell ref="V69:Z74"/>
    <mergeCell ref="B63:K68"/>
    <mergeCell ref="L63:P68"/>
    <mergeCell ref="Q63:U68"/>
    <mergeCell ref="V63:Z68"/>
    <mergeCell ref="B51:K56"/>
    <mergeCell ref="L51:P56"/>
    <mergeCell ref="Q51:U56"/>
    <mergeCell ref="V51:Z56"/>
    <mergeCell ref="AA51:AE56"/>
    <mergeCell ref="AA39:AE44"/>
    <mergeCell ref="L45:P50"/>
    <mergeCell ref="AA45:AE50"/>
    <mergeCell ref="L57:P62"/>
    <mergeCell ref="Q57:U62"/>
    <mergeCell ref="V57:Z62"/>
    <mergeCell ref="AA57:AE62"/>
    <mergeCell ref="B33:K38"/>
    <mergeCell ref="L33:P38"/>
    <mergeCell ref="Q45:U50"/>
    <mergeCell ref="V45:Z50"/>
    <mergeCell ref="B39:K44"/>
    <mergeCell ref="L39:P44"/>
    <mergeCell ref="Q39:U44"/>
    <mergeCell ref="V39:Z44"/>
    <mergeCell ref="B45:K50"/>
    <mergeCell ref="L21:P26"/>
    <mergeCell ref="Q21:U26"/>
    <mergeCell ref="B27:K32"/>
    <mergeCell ref="L27:P32"/>
    <mergeCell ref="Q27:U3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1000"/>
  <sheetViews>
    <sheetView workbookViewId="0">
      <pane ySplit="7" topLeftCell="A8" activePane="bottomLeft" state="frozen"/>
      <selection pane="bottomLeft" activeCell="B9" sqref="B9"/>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5"/>
      <c r="AX1" s="1"/>
      <c r="AY1" s="1"/>
      <c r="AZ1" s="1"/>
      <c r="BA1" s="1"/>
      <c r="BB1" s="1"/>
      <c r="BC1" s="1"/>
      <c r="BD1" s="1"/>
      <c r="BE1" s="1"/>
      <c r="BF1" s="1"/>
    </row>
    <row r="2" spans="1:58" ht="12.75" customHeight="1" x14ac:dyDescent="0.2">
      <c r="A2" s="1"/>
      <c r="B2" s="1"/>
      <c r="C2" s="63" t="str">
        <f>'Executive Summary'!C2</f>
        <v>Data Period:</v>
      </c>
      <c r="D2" s="64"/>
      <c r="E2" s="64"/>
      <c r="F2" s="64"/>
      <c r="G2" s="64"/>
      <c r="H2" s="64"/>
      <c r="I2" s="64"/>
      <c r="J2" s="65"/>
      <c r="K2" s="67" t="str">
        <f>'Executive Summary'!K2</f>
        <v>2019-04-01 to 2020-03-31</v>
      </c>
      <c r="L2" s="64"/>
      <c r="M2" s="64"/>
      <c r="N2" s="64"/>
      <c r="O2" s="64"/>
      <c r="P2" s="64"/>
      <c r="Q2" s="64"/>
      <c r="R2" s="64"/>
      <c r="S2" s="65"/>
      <c r="T2" s="1"/>
      <c r="U2" s="1"/>
      <c r="V2" s="1"/>
      <c r="W2" s="1"/>
      <c r="X2" s="66" t="str">
        <f>'Executive Summary'!X2</f>
        <v>MONTHLY REPORT</v>
      </c>
      <c r="Y2" s="64"/>
      <c r="Z2" s="64"/>
      <c r="AA2" s="64"/>
      <c r="AB2" s="64"/>
      <c r="AC2" s="64"/>
      <c r="AD2" s="64"/>
      <c r="AE2" s="64"/>
      <c r="AF2" s="64"/>
      <c r="AG2" s="64"/>
      <c r="AH2" s="64"/>
      <c r="AI2" s="65"/>
      <c r="AJ2" s="1"/>
      <c r="AK2" s="1"/>
      <c r="AL2" s="1"/>
      <c r="AM2" s="1"/>
      <c r="AN2" s="1"/>
      <c r="AO2" s="63" t="str">
        <f>'Executive Summary'!AO2</f>
        <v>Type of Year:</v>
      </c>
      <c r="AP2" s="64"/>
      <c r="AQ2" s="64"/>
      <c r="AR2" s="64"/>
      <c r="AS2" s="64"/>
      <c r="AT2" s="64"/>
      <c r="AU2" s="65"/>
      <c r="AV2" s="67" t="str">
        <f>'Executive Summary'!AV2</f>
        <v>This financial year</v>
      </c>
      <c r="AW2" s="64"/>
      <c r="AX2" s="64"/>
      <c r="AY2" s="64"/>
      <c r="AZ2" s="64"/>
      <c r="BA2" s="64"/>
      <c r="BB2" s="64"/>
      <c r="BC2" s="64"/>
      <c r="BD2" s="64"/>
      <c r="BE2" s="64"/>
      <c r="BF2" s="65"/>
    </row>
    <row r="3" spans="1:58" ht="12.75" customHeight="1" x14ac:dyDescent="0.2">
      <c r="A3" s="1"/>
      <c r="B3" s="1"/>
      <c r="C3" s="71" t="str">
        <f>'Executive Summary'!C3</f>
        <v>Report Period:</v>
      </c>
      <c r="D3" s="64"/>
      <c r="E3" s="64"/>
      <c r="F3" s="64"/>
      <c r="G3" s="64"/>
      <c r="H3" s="64"/>
      <c r="I3" s="64"/>
      <c r="J3" s="65"/>
      <c r="K3" s="67" t="str">
        <f>'Executive Summary'!K3</f>
        <v>2020-02-01 to 2020-02-29</v>
      </c>
      <c r="L3" s="64"/>
      <c r="M3" s="64"/>
      <c r="N3" s="64"/>
      <c r="O3" s="64"/>
      <c r="P3" s="64"/>
      <c r="Q3" s="64"/>
      <c r="R3" s="64"/>
      <c r="S3" s="65"/>
      <c r="T3" s="1"/>
      <c r="U3" s="1"/>
      <c r="V3" s="1"/>
      <c r="W3" s="1"/>
      <c r="X3" s="1"/>
      <c r="Y3" s="1"/>
      <c r="Z3" s="1"/>
      <c r="AA3" s="1"/>
      <c r="AB3" s="1"/>
      <c r="AC3" s="1"/>
      <c r="AD3" s="1"/>
      <c r="AE3" s="1"/>
      <c r="AF3" s="1"/>
      <c r="AG3" s="1"/>
      <c r="AH3" s="1"/>
      <c r="AI3" s="1"/>
      <c r="AJ3" s="1"/>
      <c r="AK3" s="1"/>
      <c r="AL3" s="1"/>
      <c r="AM3" s="1"/>
      <c r="AN3" s="1"/>
      <c r="AO3" s="63" t="str">
        <f>'Executive Summary'!AO3</f>
        <v>Year Period:</v>
      </c>
      <c r="AP3" s="64"/>
      <c r="AQ3" s="64"/>
      <c r="AR3" s="64"/>
      <c r="AS3" s="64"/>
      <c r="AT3" s="64"/>
      <c r="AU3" s="65"/>
      <c r="AV3" s="67" t="str">
        <f>'Executive Summary'!AV3</f>
        <v>2019-04-01 to 2020-03-31</v>
      </c>
      <c r="AW3" s="64"/>
      <c r="AX3" s="64"/>
      <c r="AY3" s="64"/>
      <c r="AZ3" s="64"/>
      <c r="BA3" s="64"/>
      <c r="BB3" s="64"/>
      <c r="BC3" s="64"/>
      <c r="BD3" s="64"/>
      <c r="BE3" s="64"/>
      <c r="BF3" s="65"/>
    </row>
    <row r="4" spans="1:58" ht="15.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5.75" customHeight="1" x14ac:dyDescent="0.2">
      <c r="A5" s="93" t="s">
        <v>7</v>
      </c>
      <c r="B5" s="95"/>
      <c r="C5" s="93" t="s">
        <v>10</v>
      </c>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c r="BE5" s="94"/>
      <c r="BF5" s="95"/>
    </row>
    <row r="6" spans="1:58" ht="15.75" customHeight="1" x14ac:dyDescent="0.2">
      <c r="A6" s="104" t="s">
        <v>13</v>
      </c>
      <c r="B6" s="97"/>
      <c r="C6" s="97"/>
      <c r="D6" s="97"/>
      <c r="E6" s="97"/>
      <c r="F6" s="97"/>
      <c r="G6" s="98"/>
      <c r="H6" s="99" t="s">
        <v>15</v>
      </c>
      <c r="I6" s="100"/>
      <c r="J6" s="100"/>
      <c r="K6" s="100"/>
      <c r="L6" s="100"/>
      <c r="M6" s="100"/>
      <c r="N6" s="100"/>
      <c r="O6" s="100"/>
      <c r="P6" s="100"/>
      <c r="Q6" s="100"/>
      <c r="R6" s="100"/>
      <c r="S6" s="100"/>
      <c r="T6" s="101"/>
      <c r="U6" s="96" t="s">
        <v>18</v>
      </c>
      <c r="V6" s="97"/>
      <c r="W6" s="97"/>
      <c r="X6" s="97"/>
      <c r="Y6" s="97"/>
      <c r="Z6" s="97"/>
      <c r="AA6" s="97"/>
      <c r="AB6" s="97"/>
      <c r="AC6" s="97"/>
      <c r="AD6" s="97"/>
      <c r="AE6" s="97"/>
      <c r="AF6" s="97"/>
      <c r="AG6" s="97"/>
      <c r="AH6" s="97"/>
      <c r="AI6" s="97"/>
      <c r="AJ6" s="97"/>
      <c r="AK6" s="97"/>
      <c r="AL6" s="97"/>
      <c r="AM6" s="97"/>
      <c r="AN6" s="98"/>
      <c r="AO6" s="99" t="s">
        <v>20</v>
      </c>
      <c r="AP6" s="100"/>
      <c r="AQ6" s="100"/>
      <c r="AR6" s="100"/>
      <c r="AS6" s="100"/>
      <c r="AT6" s="100"/>
      <c r="AU6" s="100"/>
      <c r="AV6" s="100"/>
      <c r="AW6" s="100"/>
      <c r="AX6" s="101"/>
      <c r="AY6" s="102" t="s">
        <v>23</v>
      </c>
      <c r="AZ6" s="100"/>
      <c r="BA6" s="100"/>
      <c r="BB6" s="100"/>
      <c r="BC6" s="100"/>
      <c r="BD6" s="100"/>
      <c r="BE6" s="100"/>
      <c r="BF6" s="103"/>
    </row>
    <row r="7" spans="1:58" ht="15.75" customHeight="1" x14ac:dyDescent="0.2">
      <c r="A7" s="7" t="s">
        <v>26</v>
      </c>
      <c r="B7" s="105" t="s">
        <v>27</v>
      </c>
      <c r="C7" s="64"/>
      <c r="D7" s="64"/>
      <c r="E7" s="64"/>
      <c r="F7" s="64"/>
      <c r="G7" s="65"/>
      <c r="H7" s="106" t="s">
        <v>29</v>
      </c>
      <c r="I7" s="64"/>
      <c r="J7" s="64"/>
      <c r="K7" s="64"/>
      <c r="L7" s="64"/>
      <c r="M7" s="64"/>
      <c r="N7" s="64"/>
      <c r="O7" s="64"/>
      <c r="P7" s="64"/>
      <c r="Q7" s="64"/>
      <c r="R7" s="64"/>
      <c r="S7" s="64"/>
      <c r="T7" s="107"/>
      <c r="U7" s="106" t="s">
        <v>12</v>
      </c>
      <c r="V7" s="64"/>
      <c r="W7" s="64"/>
      <c r="X7" s="64"/>
      <c r="Y7" s="64"/>
      <c r="Z7" s="64"/>
      <c r="AA7" s="64"/>
      <c r="AB7" s="64"/>
      <c r="AC7" s="64"/>
      <c r="AD7" s="107"/>
      <c r="AE7" s="106" t="s">
        <v>30</v>
      </c>
      <c r="AF7" s="64"/>
      <c r="AG7" s="64"/>
      <c r="AH7" s="64"/>
      <c r="AI7" s="64"/>
      <c r="AJ7" s="64"/>
      <c r="AK7" s="64"/>
      <c r="AL7" s="64"/>
      <c r="AM7" s="64"/>
      <c r="AN7" s="107"/>
      <c r="AO7" s="88" t="s">
        <v>12</v>
      </c>
      <c r="AP7" s="89"/>
      <c r="AQ7" s="89"/>
      <c r="AR7" s="89"/>
      <c r="AS7" s="89"/>
      <c r="AT7" s="89"/>
      <c r="AU7" s="89"/>
      <c r="AV7" s="89"/>
      <c r="AW7" s="89"/>
      <c r="AX7" s="90"/>
      <c r="AY7" s="91" t="s">
        <v>31</v>
      </c>
      <c r="AZ7" s="89"/>
      <c r="BA7" s="89"/>
      <c r="BB7" s="89"/>
      <c r="BC7" s="89"/>
      <c r="BD7" s="89"/>
      <c r="BE7" s="89"/>
      <c r="BF7" s="92"/>
    </row>
    <row r="8" spans="1:58" ht="15.75" customHeight="1" x14ac:dyDescent="0.2">
      <c r="A8" s="77" t="s">
        <v>26</v>
      </c>
      <c r="B8" s="80" t="s">
        <v>34</v>
      </c>
      <c r="C8" s="81"/>
      <c r="D8" s="81"/>
      <c r="E8" s="81"/>
      <c r="F8" s="81"/>
      <c r="G8" s="82"/>
      <c r="H8" s="80" t="s">
        <v>36</v>
      </c>
      <c r="I8" s="81"/>
      <c r="J8" s="81"/>
      <c r="K8" s="81"/>
      <c r="L8" s="81"/>
      <c r="M8" s="81"/>
      <c r="N8" s="81"/>
      <c r="O8" s="81"/>
      <c r="P8" s="81"/>
      <c r="Q8" s="81"/>
      <c r="R8" s="81"/>
      <c r="S8" s="81"/>
      <c r="T8" s="82"/>
      <c r="U8" s="80" t="s">
        <v>38</v>
      </c>
      <c r="V8" s="81"/>
      <c r="W8" s="81"/>
      <c r="X8" s="81"/>
      <c r="Y8" s="81"/>
      <c r="Z8" s="81"/>
      <c r="AA8" s="81"/>
      <c r="AB8" s="81"/>
      <c r="AC8" s="81"/>
      <c r="AD8" s="82"/>
      <c r="AE8" s="80" t="s">
        <v>39</v>
      </c>
      <c r="AF8" s="81"/>
      <c r="AG8" s="81"/>
      <c r="AH8" s="81"/>
      <c r="AI8" s="81"/>
      <c r="AJ8" s="81"/>
      <c r="AK8" s="81"/>
      <c r="AL8" s="81"/>
      <c r="AM8" s="81"/>
      <c r="AN8" s="82"/>
      <c r="AO8" s="80" t="s">
        <v>40</v>
      </c>
      <c r="AP8" s="81"/>
      <c r="AQ8" s="81"/>
      <c r="AR8" s="81"/>
      <c r="AS8" s="81"/>
      <c r="AT8" s="81"/>
      <c r="AU8" s="81"/>
      <c r="AV8" s="81"/>
      <c r="AW8" s="81"/>
      <c r="AX8" s="82"/>
      <c r="AY8" s="80" t="s">
        <v>42</v>
      </c>
      <c r="AZ8" s="81"/>
      <c r="BA8" s="81"/>
      <c r="BB8" s="81"/>
      <c r="BC8" s="81"/>
      <c r="BD8" s="81"/>
      <c r="BE8" s="81"/>
      <c r="BF8" s="82"/>
    </row>
    <row r="9" spans="1:58" ht="15.75" customHeight="1" x14ac:dyDescent="0.2">
      <c r="A9" s="78"/>
      <c r="B9" s="83"/>
      <c r="C9" s="51"/>
      <c r="D9" s="51"/>
      <c r="E9" s="51"/>
      <c r="F9" s="51"/>
      <c r="G9" s="84"/>
      <c r="H9" s="83"/>
      <c r="I9" s="51"/>
      <c r="J9" s="51"/>
      <c r="K9" s="51"/>
      <c r="L9" s="51"/>
      <c r="M9" s="51"/>
      <c r="N9" s="51"/>
      <c r="O9" s="51"/>
      <c r="P9" s="51"/>
      <c r="Q9" s="51"/>
      <c r="R9" s="51"/>
      <c r="S9" s="51"/>
      <c r="T9" s="84"/>
      <c r="U9" s="83"/>
      <c r="V9" s="51"/>
      <c r="W9" s="51"/>
      <c r="X9" s="51"/>
      <c r="Y9" s="51"/>
      <c r="Z9" s="51"/>
      <c r="AA9" s="51"/>
      <c r="AB9" s="51"/>
      <c r="AC9" s="51"/>
      <c r="AD9" s="84"/>
      <c r="AE9" s="83"/>
      <c r="AF9" s="51"/>
      <c r="AG9" s="51"/>
      <c r="AH9" s="51"/>
      <c r="AI9" s="51"/>
      <c r="AJ9" s="51"/>
      <c r="AK9" s="51"/>
      <c r="AL9" s="51"/>
      <c r="AM9" s="51"/>
      <c r="AN9" s="84"/>
      <c r="AO9" s="83"/>
      <c r="AP9" s="51"/>
      <c r="AQ9" s="51"/>
      <c r="AR9" s="51"/>
      <c r="AS9" s="51"/>
      <c r="AT9" s="51"/>
      <c r="AU9" s="51"/>
      <c r="AV9" s="51"/>
      <c r="AW9" s="51"/>
      <c r="AX9" s="84"/>
      <c r="AY9" s="83"/>
      <c r="AZ9" s="51"/>
      <c r="BA9" s="51"/>
      <c r="BB9" s="51"/>
      <c r="BC9" s="51"/>
      <c r="BD9" s="51"/>
      <c r="BE9" s="51"/>
      <c r="BF9" s="84"/>
    </row>
    <row r="10" spans="1:58" ht="15.75" customHeight="1" x14ac:dyDescent="0.2">
      <c r="A10" s="78"/>
      <c r="B10" s="83"/>
      <c r="C10" s="51"/>
      <c r="D10" s="51"/>
      <c r="E10" s="51"/>
      <c r="F10" s="51"/>
      <c r="G10" s="84"/>
      <c r="H10" s="83"/>
      <c r="I10" s="51"/>
      <c r="J10" s="51"/>
      <c r="K10" s="51"/>
      <c r="L10" s="51"/>
      <c r="M10" s="51"/>
      <c r="N10" s="51"/>
      <c r="O10" s="51"/>
      <c r="P10" s="51"/>
      <c r="Q10" s="51"/>
      <c r="R10" s="51"/>
      <c r="S10" s="51"/>
      <c r="T10" s="84"/>
      <c r="U10" s="83"/>
      <c r="V10" s="51"/>
      <c r="W10" s="51"/>
      <c r="X10" s="51"/>
      <c r="Y10" s="51"/>
      <c r="Z10" s="51"/>
      <c r="AA10" s="51"/>
      <c r="AB10" s="51"/>
      <c r="AC10" s="51"/>
      <c r="AD10" s="84"/>
      <c r="AE10" s="83"/>
      <c r="AF10" s="51"/>
      <c r="AG10" s="51"/>
      <c r="AH10" s="51"/>
      <c r="AI10" s="51"/>
      <c r="AJ10" s="51"/>
      <c r="AK10" s="51"/>
      <c r="AL10" s="51"/>
      <c r="AM10" s="51"/>
      <c r="AN10" s="84"/>
      <c r="AO10" s="83"/>
      <c r="AP10" s="51"/>
      <c r="AQ10" s="51"/>
      <c r="AR10" s="51"/>
      <c r="AS10" s="51"/>
      <c r="AT10" s="51"/>
      <c r="AU10" s="51"/>
      <c r="AV10" s="51"/>
      <c r="AW10" s="51"/>
      <c r="AX10" s="84"/>
      <c r="AY10" s="83"/>
      <c r="AZ10" s="51"/>
      <c r="BA10" s="51"/>
      <c r="BB10" s="51"/>
      <c r="BC10" s="51"/>
      <c r="BD10" s="51"/>
      <c r="BE10" s="51"/>
      <c r="BF10" s="84"/>
    </row>
    <row r="11" spans="1:58" ht="15.75" customHeight="1" x14ac:dyDescent="0.2">
      <c r="A11" s="78"/>
      <c r="B11" s="83"/>
      <c r="C11" s="51"/>
      <c r="D11" s="51"/>
      <c r="E11" s="51"/>
      <c r="F11" s="51"/>
      <c r="G11" s="84"/>
      <c r="H11" s="83"/>
      <c r="I11" s="51"/>
      <c r="J11" s="51"/>
      <c r="K11" s="51"/>
      <c r="L11" s="51"/>
      <c r="M11" s="51"/>
      <c r="N11" s="51"/>
      <c r="O11" s="51"/>
      <c r="P11" s="51"/>
      <c r="Q11" s="51"/>
      <c r="R11" s="51"/>
      <c r="S11" s="51"/>
      <c r="T11" s="84"/>
      <c r="U11" s="83"/>
      <c r="V11" s="51"/>
      <c r="W11" s="51"/>
      <c r="X11" s="51"/>
      <c r="Y11" s="51"/>
      <c r="Z11" s="51"/>
      <c r="AA11" s="51"/>
      <c r="AB11" s="51"/>
      <c r="AC11" s="51"/>
      <c r="AD11" s="84"/>
      <c r="AE11" s="83"/>
      <c r="AF11" s="51"/>
      <c r="AG11" s="51"/>
      <c r="AH11" s="51"/>
      <c r="AI11" s="51"/>
      <c r="AJ11" s="51"/>
      <c r="AK11" s="51"/>
      <c r="AL11" s="51"/>
      <c r="AM11" s="51"/>
      <c r="AN11" s="84"/>
      <c r="AO11" s="83"/>
      <c r="AP11" s="51"/>
      <c r="AQ11" s="51"/>
      <c r="AR11" s="51"/>
      <c r="AS11" s="51"/>
      <c r="AT11" s="51"/>
      <c r="AU11" s="51"/>
      <c r="AV11" s="51"/>
      <c r="AW11" s="51"/>
      <c r="AX11" s="84"/>
      <c r="AY11" s="83"/>
      <c r="AZ11" s="51"/>
      <c r="BA11" s="51"/>
      <c r="BB11" s="51"/>
      <c r="BC11" s="51"/>
      <c r="BD11" s="51"/>
      <c r="BE11" s="51"/>
      <c r="BF11" s="84"/>
    </row>
    <row r="12" spans="1:58" ht="15.75" customHeight="1" x14ac:dyDescent="0.2">
      <c r="A12" s="78"/>
      <c r="B12" s="83"/>
      <c r="C12" s="51"/>
      <c r="D12" s="51"/>
      <c r="E12" s="51"/>
      <c r="F12" s="51"/>
      <c r="G12" s="84"/>
      <c r="H12" s="83"/>
      <c r="I12" s="51"/>
      <c r="J12" s="51"/>
      <c r="K12" s="51"/>
      <c r="L12" s="51"/>
      <c r="M12" s="51"/>
      <c r="N12" s="51"/>
      <c r="O12" s="51"/>
      <c r="P12" s="51"/>
      <c r="Q12" s="51"/>
      <c r="R12" s="51"/>
      <c r="S12" s="51"/>
      <c r="T12" s="84"/>
      <c r="U12" s="83"/>
      <c r="V12" s="51"/>
      <c r="W12" s="51"/>
      <c r="X12" s="51"/>
      <c r="Y12" s="51"/>
      <c r="Z12" s="51"/>
      <c r="AA12" s="51"/>
      <c r="AB12" s="51"/>
      <c r="AC12" s="51"/>
      <c r="AD12" s="84"/>
      <c r="AE12" s="83"/>
      <c r="AF12" s="51"/>
      <c r="AG12" s="51"/>
      <c r="AH12" s="51"/>
      <c r="AI12" s="51"/>
      <c r="AJ12" s="51"/>
      <c r="AK12" s="51"/>
      <c r="AL12" s="51"/>
      <c r="AM12" s="51"/>
      <c r="AN12" s="84"/>
      <c r="AO12" s="83"/>
      <c r="AP12" s="51"/>
      <c r="AQ12" s="51"/>
      <c r="AR12" s="51"/>
      <c r="AS12" s="51"/>
      <c r="AT12" s="51"/>
      <c r="AU12" s="51"/>
      <c r="AV12" s="51"/>
      <c r="AW12" s="51"/>
      <c r="AX12" s="84"/>
      <c r="AY12" s="83"/>
      <c r="AZ12" s="51"/>
      <c r="BA12" s="51"/>
      <c r="BB12" s="51"/>
      <c r="BC12" s="51"/>
      <c r="BD12" s="51"/>
      <c r="BE12" s="51"/>
      <c r="BF12" s="84"/>
    </row>
    <row r="13" spans="1:58" ht="15.75" customHeight="1" x14ac:dyDescent="0.2">
      <c r="A13" s="78"/>
      <c r="B13" s="83"/>
      <c r="C13" s="51"/>
      <c r="D13" s="51"/>
      <c r="E13" s="51"/>
      <c r="F13" s="51"/>
      <c r="G13" s="84"/>
      <c r="H13" s="83"/>
      <c r="I13" s="51"/>
      <c r="J13" s="51"/>
      <c r="K13" s="51"/>
      <c r="L13" s="51"/>
      <c r="M13" s="51"/>
      <c r="N13" s="51"/>
      <c r="O13" s="51"/>
      <c r="P13" s="51"/>
      <c r="Q13" s="51"/>
      <c r="R13" s="51"/>
      <c r="S13" s="51"/>
      <c r="T13" s="84"/>
      <c r="U13" s="83"/>
      <c r="V13" s="51"/>
      <c r="W13" s="51"/>
      <c r="X13" s="51"/>
      <c r="Y13" s="51"/>
      <c r="Z13" s="51"/>
      <c r="AA13" s="51"/>
      <c r="AB13" s="51"/>
      <c r="AC13" s="51"/>
      <c r="AD13" s="84"/>
      <c r="AE13" s="83"/>
      <c r="AF13" s="51"/>
      <c r="AG13" s="51"/>
      <c r="AH13" s="51"/>
      <c r="AI13" s="51"/>
      <c r="AJ13" s="51"/>
      <c r="AK13" s="51"/>
      <c r="AL13" s="51"/>
      <c r="AM13" s="51"/>
      <c r="AN13" s="84"/>
      <c r="AO13" s="83"/>
      <c r="AP13" s="51"/>
      <c r="AQ13" s="51"/>
      <c r="AR13" s="51"/>
      <c r="AS13" s="51"/>
      <c r="AT13" s="51"/>
      <c r="AU13" s="51"/>
      <c r="AV13" s="51"/>
      <c r="AW13" s="51"/>
      <c r="AX13" s="84"/>
      <c r="AY13" s="83"/>
      <c r="AZ13" s="51"/>
      <c r="BA13" s="51"/>
      <c r="BB13" s="51"/>
      <c r="BC13" s="51"/>
      <c r="BD13" s="51"/>
      <c r="BE13" s="51"/>
      <c r="BF13" s="84"/>
    </row>
    <row r="14" spans="1:58" ht="15.75" customHeight="1" x14ac:dyDescent="0.2">
      <c r="A14" s="78"/>
      <c r="B14" s="83"/>
      <c r="C14" s="51"/>
      <c r="D14" s="51"/>
      <c r="E14" s="51"/>
      <c r="F14" s="51"/>
      <c r="G14" s="84"/>
      <c r="H14" s="83"/>
      <c r="I14" s="51"/>
      <c r="J14" s="51"/>
      <c r="K14" s="51"/>
      <c r="L14" s="51"/>
      <c r="M14" s="51"/>
      <c r="N14" s="51"/>
      <c r="O14" s="51"/>
      <c r="P14" s="51"/>
      <c r="Q14" s="51"/>
      <c r="R14" s="51"/>
      <c r="S14" s="51"/>
      <c r="T14" s="84"/>
      <c r="U14" s="83"/>
      <c r="V14" s="51"/>
      <c r="W14" s="51"/>
      <c r="X14" s="51"/>
      <c r="Y14" s="51"/>
      <c r="Z14" s="51"/>
      <c r="AA14" s="51"/>
      <c r="AB14" s="51"/>
      <c r="AC14" s="51"/>
      <c r="AD14" s="84"/>
      <c r="AE14" s="83"/>
      <c r="AF14" s="51"/>
      <c r="AG14" s="51"/>
      <c r="AH14" s="51"/>
      <c r="AI14" s="51"/>
      <c r="AJ14" s="51"/>
      <c r="AK14" s="51"/>
      <c r="AL14" s="51"/>
      <c r="AM14" s="51"/>
      <c r="AN14" s="84"/>
      <c r="AO14" s="83"/>
      <c r="AP14" s="51"/>
      <c r="AQ14" s="51"/>
      <c r="AR14" s="51"/>
      <c r="AS14" s="51"/>
      <c r="AT14" s="51"/>
      <c r="AU14" s="51"/>
      <c r="AV14" s="51"/>
      <c r="AW14" s="51"/>
      <c r="AX14" s="84"/>
      <c r="AY14" s="83"/>
      <c r="AZ14" s="51"/>
      <c r="BA14" s="51"/>
      <c r="BB14" s="51"/>
      <c r="BC14" s="51"/>
      <c r="BD14" s="51"/>
      <c r="BE14" s="51"/>
      <c r="BF14" s="84"/>
    </row>
    <row r="15" spans="1:58" ht="15.75" customHeight="1" x14ac:dyDescent="0.2">
      <c r="A15" s="78"/>
      <c r="B15" s="83"/>
      <c r="C15" s="51"/>
      <c r="D15" s="51"/>
      <c r="E15" s="51"/>
      <c r="F15" s="51"/>
      <c r="G15" s="84"/>
      <c r="H15" s="83"/>
      <c r="I15" s="51"/>
      <c r="J15" s="51"/>
      <c r="K15" s="51"/>
      <c r="L15" s="51"/>
      <c r="M15" s="51"/>
      <c r="N15" s="51"/>
      <c r="O15" s="51"/>
      <c r="P15" s="51"/>
      <c r="Q15" s="51"/>
      <c r="R15" s="51"/>
      <c r="S15" s="51"/>
      <c r="T15" s="84"/>
      <c r="U15" s="83"/>
      <c r="V15" s="51"/>
      <c r="W15" s="51"/>
      <c r="X15" s="51"/>
      <c r="Y15" s="51"/>
      <c r="Z15" s="51"/>
      <c r="AA15" s="51"/>
      <c r="AB15" s="51"/>
      <c r="AC15" s="51"/>
      <c r="AD15" s="84"/>
      <c r="AE15" s="83"/>
      <c r="AF15" s="51"/>
      <c r="AG15" s="51"/>
      <c r="AH15" s="51"/>
      <c r="AI15" s="51"/>
      <c r="AJ15" s="51"/>
      <c r="AK15" s="51"/>
      <c r="AL15" s="51"/>
      <c r="AM15" s="51"/>
      <c r="AN15" s="84"/>
      <c r="AO15" s="83"/>
      <c r="AP15" s="51"/>
      <c r="AQ15" s="51"/>
      <c r="AR15" s="51"/>
      <c r="AS15" s="51"/>
      <c r="AT15" s="51"/>
      <c r="AU15" s="51"/>
      <c r="AV15" s="51"/>
      <c r="AW15" s="51"/>
      <c r="AX15" s="84"/>
      <c r="AY15" s="83"/>
      <c r="AZ15" s="51"/>
      <c r="BA15" s="51"/>
      <c r="BB15" s="51"/>
      <c r="BC15" s="51"/>
      <c r="BD15" s="51"/>
      <c r="BE15" s="51"/>
      <c r="BF15" s="84"/>
    </row>
    <row r="16" spans="1:58" ht="15.75" customHeight="1" x14ac:dyDescent="0.2">
      <c r="A16" s="78"/>
      <c r="B16" s="83"/>
      <c r="C16" s="51"/>
      <c r="D16" s="51"/>
      <c r="E16" s="51"/>
      <c r="F16" s="51"/>
      <c r="G16" s="84"/>
      <c r="H16" s="83"/>
      <c r="I16" s="51"/>
      <c r="J16" s="51"/>
      <c r="K16" s="51"/>
      <c r="L16" s="51"/>
      <c r="M16" s="51"/>
      <c r="N16" s="51"/>
      <c r="O16" s="51"/>
      <c r="P16" s="51"/>
      <c r="Q16" s="51"/>
      <c r="R16" s="51"/>
      <c r="S16" s="51"/>
      <c r="T16" s="84"/>
      <c r="U16" s="83"/>
      <c r="V16" s="51"/>
      <c r="W16" s="51"/>
      <c r="X16" s="51"/>
      <c r="Y16" s="51"/>
      <c r="Z16" s="51"/>
      <c r="AA16" s="51"/>
      <c r="AB16" s="51"/>
      <c r="AC16" s="51"/>
      <c r="AD16" s="84"/>
      <c r="AE16" s="83"/>
      <c r="AF16" s="51"/>
      <c r="AG16" s="51"/>
      <c r="AH16" s="51"/>
      <c r="AI16" s="51"/>
      <c r="AJ16" s="51"/>
      <c r="AK16" s="51"/>
      <c r="AL16" s="51"/>
      <c r="AM16" s="51"/>
      <c r="AN16" s="84"/>
      <c r="AO16" s="83"/>
      <c r="AP16" s="51"/>
      <c r="AQ16" s="51"/>
      <c r="AR16" s="51"/>
      <c r="AS16" s="51"/>
      <c r="AT16" s="51"/>
      <c r="AU16" s="51"/>
      <c r="AV16" s="51"/>
      <c r="AW16" s="51"/>
      <c r="AX16" s="84"/>
      <c r="AY16" s="83"/>
      <c r="AZ16" s="51"/>
      <c r="BA16" s="51"/>
      <c r="BB16" s="51"/>
      <c r="BC16" s="51"/>
      <c r="BD16" s="51"/>
      <c r="BE16" s="51"/>
      <c r="BF16" s="84"/>
    </row>
    <row r="17" spans="1:58" ht="15.75" customHeight="1" x14ac:dyDescent="0.2">
      <c r="A17" s="78"/>
      <c r="B17" s="83"/>
      <c r="C17" s="51"/>
      <c r="D17" s="51"/>
      <c r="E17" s="51"/>
      <c r="F17" s="51"/>
      <c r="G17" s="84"/>
      <c r="H17" s="83"/>
      <c r="I17" s="51"/>
      <c r="J17" s="51"/>
      <c r="K17" s="51"/>
      <c r="L17" s="51"/>
      <c r="M17" s="51"/>
      <c r="N17" s="51"/>
      <c r="O17" s="51"/>
      <c r="P17" s="51"/>
      <c r="Q17" s="51"/>
      <c r="R17" s="51"/>
      <c r="S17" s="51"/>
      <c r="T17" s="84"/>
      <c r="U17" s="83"/>
      <c r="V17" s="51"/>
      <c r="W17" s="51"/>
      <c r="X17" s="51"/>
      <c r="Y17" s="51"/>
      <c r="Z17" s="51"/>
      <c r="AA17" s="51"/>
      <c r="AB17" s="51"/>
      <c r="AC17" s="51"/>
      <c r="AD17" s="84"/>
      <c r="AE17" s="83"/>
      <c r="AF17" s="51"/>
      <c r="AG17" s="51"/>
      <c r="AH17" s="51"/>
      <c r="AI17" s="51"/>
      <c r="AJ17" s="51"/>
      <c r="AK17" s="51"/>
      <c r="AL17" s="51"/>
      <c r="AM17" s="51"/>
      <c r="AN17" s="84"/>
      <c r="AO17" s="83"/>
      <c r="AP17" s="51"/>
      <c r="AQ17" s="51"/>
      <c r="AR17" s="51"/>
      <c r="AS17" s="51"/>
      <c r="AT17" s="51"/>
      <c r="AU17" s="51"/>
      <c r="AV17" s="51"/>
      <c r="AW17" s="51"/>
      <c r="AX17" s="84"/>
      <c r="AY17" s="83"/>
      <c r="AZ17" s="51"/>
      <c r="BA17" s="51"/>
      <c r="BB17" s="51"/>
      <c r="BC17" s="51"/>
      <c r="BD17" s="51"/>
      <c r="BE17" s="51"/>
      <c r="BF17" s="84"/>
    </row>
    <row r="18" spans="1:58" ht="15.75" customHeight="1" x14ac:dyDescent="0.2">
      <c r="A18" s="79"/>
      <c r="B18" s="85"/>
      <c r="C18" s="86"/>
      <c r="D18" s="86"/>
      <c r="E18" s="86"/>
      <c r="F18" s="86"/>
      <c r="G18" s="87"/>
      <c r="H18" s="85"/>
      <c r="I18" s="86"/>
      <c r="J18" s="86"/>
      <c r="K18" s="86"/>
      <c r="L18" s="86"/>
      <c r="M18" s="86"/>
      <c r="N18" s="86"/>
      <c r="O18" s="86"/>
      <c r="P18" s="86"/>
      <c r="Q18" s="86"/>
      <c r="R18" s="86"/>
      <c r="S18" s="86"/>
      <c r="T18" s="87"/>
      <c r="U18" s="85"/>
      <c r="V18" s="86"/>
      <c r="W18" s="86"/>
      <c r="X18" s="86"/>
      <c r="Y18" s="86"/>
      <c r="Z18" s="86"/>
      <c r="AA18" s="86"/>
      <c r="AB18" s="86"/>
      <c r="AC18" s="86"/>
      <c r="AD18" s="87"/>
      <c r="AE18" s="85"/>
      <c r="AF18" s="86"/>
      <c r="AG18" s="86"/>
      <c r="AH18" s="86"/>
      <c r="AI18" s="86"/>
      <c r="AJ18" s="86"/>
      <c r="AK18" s="86"/>
      <c r="AL18" s="86"/>
      <c r="AM18" s="86"/>
      <c r="AN18" s="87"/>
      <c r="AO18" s="85"/>
      <c r="AP18" s="86"/>
      <c r="AQ18" s="86"/>
      <c r="AR18" s="86"/>
      <c r="AS18" s="86"/>
      <c r="AT18" s="86"/>
      <c r="AU18" s="86"/>
      <c r="AV18" s="86"/>
      <c r="AW18" s="86"/>
      <c r="AX18" s="87"/>
      <c r="AY18" s="85"/>
      <c r="AZ18" s="86"/>
      <c r="BA18" s="86"/>
      <c r="BB18" s="86"/>
      <c r="BC18" s="86"/>
      <c r="BD18" s="86"/>
      <c r="BE18" s="86"/>
      <c r="BF18" s="87"/>
    </row>
    <row r="19" spans="1:58" ht="15.75" customHeight="1" x14ac:dyDescent="0.2">
      <c r="A19" s="77">
        <v>1</v>
      </c>
      <c r="B19" s="80" t="s">
        <v>48</v>
      </c>
      <c r="C19" s="81"/>
      <c r="D19" s="81"/>
      <c r="E19" s="81"/>
      <c r="F19" s="81"/>
      <c r="G19" s="82"/>
      <c r="H19" s="80" t="s">
        <v>49</v>
      </c>
      <c r="I19" s="81"/>
      <c r="J19" s="81"/>
      <c r="K19" s="81"/>
      <c r="L19" s="81"/>
      <c r="M19" s="81"/>
      <c r="N19" s="81"/>
      <c r="O19" s="81"/>
      <c r="P19" s="81"/>
      <c r="Q19" s="81"/>
      <c r="R19" s="81"/>
      <c r="S19" s="81"/>
      <c r="T19" s="82"/>
      <c r="U19" s="80" t="s">
        <v>50</v>
      </c>
      <c r="V19" s="81"/>
      <c r="W19" s="81"/>
      <c r="X19" s="81"/>
      <c r="Y19" s="81"/>
      <c r="Z19" s="81"/>
      <c r="AA19" s="81"/>
      <c r="AB19" s="81"/>
      <c r="AC19" s="81"/>
      <c r="AD19" s="82"/>
      <c r="AE19" s="80" t="s">
        <v>52</v>
      </c>
      <c r="AF19" s="81"/>
      <c r="AG19" s="81"/>
      <c r="AH19" s="81"/>
      <c r="AI19" s="81"/>
      <c r="AJ19" s="81"/>
      <c r="AK19" s="81"/>
      <c r="AL19" s="81"/>
      <c r="AM19" s="81"/>
      <c r="AN19" s="82"/>
      <c r="AO19" s="80" t="s">
        <v>53</v>
      </c>
      <c r="AP19" s="81"/>
      <c r="AQ19" s="81"/>
      <c r="AR19" s="81"/>
      <c r="AS19" s="81"/>
      <c r="AT19" s="81"/>
      <c r="AU19" s="81"/>
      <c r="AV19" s="81"/>
      <c r="AW19" s="81"/>
      <c r="AX19" s="82"/>
      <c r="AY19" s="80" t="s">
        <v>54</v>
      </c>
      <c r="AZ19" s="81"/>
      <c r="BA19" s="81"/>
      <c r="BB19" s="81"/>
      <c r="BC19" s="81"/>
      <c r="BD19" s="81"/>
      <c r="BE19" s="81"/>
      <c r="BF19" s="82"/>
    </row>
    <row r="20" spans="1:58" ht="15.75" customHeight="1" x14ac:dyDescent="0.2">
      <c r="A20" s="78"/>
      <c r="B20" s="83"/>
      <c r="C20" s="51"/>
      <c r="D20" s="51"/>
      <c r="E20" s="51"/>
      <c r="F20" s="51"/>
      <c r="G20" s="84"/>
      <c r="H20" s="83"/>
      <c r="I20" s="51"/>
      <c r="J20" s="51"/>
      <c r="K20" s="51"/>
      <c r="L20" s="51"/>
      <c r="M20" s="51"/>
      <c r="N20" s="51"/>
      <c r="O20" s="51"/>
      <c r="P20" s="51"/>
      <c r="Q20" s="51"/>
      <c r="R20" s="51"/>
      <c r="S20" s="51"/>
      <c r="T20" s="84"/>
      <c r="U20" s="83"/>
      <c r="V20" s="51"/>
      <c r="W20" s="51"/>
      <c r="X20" s="51"/>
      <c r="Y20" s="51"/>
      <c r="Z20" s="51"/>
      <c r="AA20" s="51"/>
      <c r="AB20" s="51"/>
      <c r="AC20" s="51"/>
      <c r="AD20" s="84"/>
      <c r="AE20" s="83"/>
      <c r="AF20" s="51"/>
      <c r="AG20" s="51"/>
      <c r="AH20" s="51"/>
      <c r="AI20" s="51"/>
      <c r="AJ20" s="51"/>
      <c r="AK20" s="51"/>
      <c r="AL20" s="51"/>
      <c r="AM20" s="51"/>
      <c r="AN20" s="84"/>
      <c r="AO20" s="83"/>
      <c r="AP20" s="51"/>
      <c r="AQ20" s="51"/>
      <c r="AR20" s="51"/>
      <c r="AS20" s="51"/>
      <c r="AT20" s="51"/>
      <c r="AU20" s="51"/>
      <c r="AV20" s="51"/>
      <c r="AW20" s="51"/>
      <c r="AX20" s="84"/>
      <c r="AY20" s="83"/>
      <c r="AZ20" s="51"/>
      <c r="BA20" s="51"/>
      <c r="BB20" s="51"/>
      <c r="BC20" s="51"/>
      <c r="BD20" s="51"/>
      <c r="BE20" s="51"/>
      <c r="BF20" s="84"/>
    </row>
    <row r="21" spans="1:58" ht="15.75" customHeight="1" x14ac:dyDescent="0.2">
      <c r="A21" s="78"/>
      <c r="B21" s="83"/>
      <c r="C21" s="51"/>
      <c r="D21" s="51"/>
      <c r="E21" s="51"/>
      <c r="F21" s="51"/>
      <c r="G21" s="84"/>
      <c r="H21" s="83"/>
      <c r="I21" s="51"/>
      <c r="J21" s="51"/>
      <c r="K21" s="51"/>
      <c r="L21" s="51"/>
      <c r="M21" s="51"/>
      <c r="N21" s="51"/>
      <c r="O21" s="51"/>
      <c r="P21" s="51"/>
      <c r="Q21" s="51"/>
      <c r="R21" s="51"/>
      <c r="S21" s="51"/>
      <c r="T21" s="84"/>
      <c r="U21" s="83"/>
      <c r="V21" s="51"/>
      <c r="W21" s="51"/>
      <c r="X21" s="51"/>
      <c r="Y21" s="51"/>
      <c r="Z21" s="51"/>
      <c r="AA21" s="51"/>
      <c r="AB21" s="51"/>
      <c r="AC21" s="51"/>
      <c r="AD21" s="84"/>
      <c r="AE21" s="83"/>
      <c r="AF21" s="51"/>
      <c r="AG21" s="51"/>
      <c r="AH21" s="51"/>
      <c r="AI21" s="51"/>
      <c r="AJ21" s="51"/>
      <c r="AK21" s="51"/>
      <c r="AL21" s="51"/>
      <c r="AM21" s="51"/>
      <c r="AN21" s="84"/>
      <c r="AO21" s="83"/>
      <c r="AP21" s="51"/>
      <c r="AQ21" s="51"/>
      <c r="AR21" s="51"/>
      <c r="AS21" s="51"/>
      <c r="AT21" s="51"/>
      <c r="AU21" s="51"/>
      <c r="AV21" s="51"/>
      <c r="AW21" s="51"/>
      <c r="AX21" s="84"/>
      <c r="AY21" s="83"/>
      <c r="AZ21" s="51"/>
      <c r="BA21" s="51"/>
      <c r="BB21" s="51"/>
      <c r="BC21" s="51"/>
      <c r="BD21" s="51"/>
      <c r="BE21" s="51"/>
      <c r="BF21" s="84"/>
    </row>
    <row r="22" spans="1:58" ht="15.75" customHeight="1" x14ac:dyDescent="0.2">
      <c r="A22" s="78"/>
      <c r="B22" s="83"/>
      <c r="C22" s="51"/>
      <c r="D22" s="51"/>
      <c r="E22" s="51"/>
      <c r="F22" s="51"/>
      <c r="G22" s="84"/>
      <c r="H22" s="83"/>
      <c r="I22" s="51"/>
      <c r="J22" s="51"/>
      <c r="K22" s="51"/>
      <c r="L22" s="51"/>
      <c r="M22" s="51"/>
      <c r="N22" s="51"/>
      <c r="O22" s="51"/>
      <c r="P22" s="51"/>
      <c r="Q22" s="51"/>
      <c r="R22" s="51"/>
      <c r="S22" s="51"/>
      <c r="T22" s="84"/>
      <c r="U22" s="83"/>
      <c r="V22" s="51"/>
      <c r="W22" s="51"/>
      <c r="X22" s="51"/>
      <c r="Y22" s="51"/>
      <c r="Z22" s="51"/>
      <c r="AA22" s="51"/>
      <c r="AB22" s="51"/>
      <c r="AC22" s="51"/>
      <c r="AD22" s="84"/>
      <c r="AE22" s="83"/>
      <c r="AF22" s="51"/>
      <c r="AG22" s="51"/>
      <c r="AH22" s="51"/>
      <c r="AI22" s="51"/>
      <c r="AJ22" s="51"/>
      <c r="AK22" s="51"/>
      <c r="AL22" s="51"/>
      <c r="AM22" s="51"/>
      <c r="AN22" s="84"/>
      <c r="AO22" s="83"/>
      <c r="AP22" s="51"/>
      <c r="AQ22" s="51"/>
      <c r="AR22" s="51"/>
      <c r="AS22" s="51"/>
      <c r="AT22" s="51"/>
      <c r="AU22" s="51"/>
      <c r="AV22" s="51"/>
      <c r="AW22" s="51"/>
      <c r="AX22" s="84"/>
      <c r="AY22" s="83"/>
      <c r="AZ22" s="51"/>
      <c r="BA22" s="51"/>
      <c r="BB22" s="51"/>
      <c r="BC22" s="51"/>
      <c r="BD22" s="51"/>
      <c r="BE22" s="51"/>
      <c r="BF22" s="84"/>
    </row>
    <row r="23" spans="1:58" ht="15.75" customHeight="1" x14ac:dyDescent="0.2">
      <c r="A23" s="78"/>
      <c r="B23" s="83"/>
      <c r="C23" s="51"/>
      <c r="D23" s="51"/>
      <c r="E23" s="51"/>
      <c r="F23" s="51"/>
      <c r="G23" s="84"/>
      <c r="H23" s="83"/>
      <c r="I23" s="51"/>
      <c r="J23" s="51"/>
      <c r="K23" s="51"/>
      <c r="L23" s="51"/>
      <c r="M23" s="51"/>
      <c r="N23" s="51"/>
      <c r="O23" s="51"/>
      <c r="P23" s="51"/>
      <c r="Q23" s="51"/>
      <c r="R23" s="51"/>
      <c r="S23" s="51"/>
      <c r="T23" s="84"/>
      <c r="U23" s="83"/>
      <c r="V23" s="51"/>
      <c r="W23" s="51"/>
      <c r="X23" s="51"/>
      <c r="Y23" s="51"/>
      <c r="Z23" s="51"/>
      <c r="AA23" s="51"/>
      <c r="AB23" s="51"/>
      <c r="AC23" s="51"/>
      <c r="AD23" s="84"/>
      <c r="AE23" s="83"/>
      <c r="AF23" s="51"/>
      <c r="AG23" s="51"/>
      <c r="AH23" s="51"/>
      <c r="AI23" s="51"/>
      <c r="AJ23" s="51"/>
      <c r="AK23" s="51"/>
      <c r="AL23" s="51"/>
      <c r="AM23" s="51"/>
      <c r="AN23" s="84"/>
      <c r="AO23" s="83"/>
      <c r="AP23" s="51"/>
      <c r="AQ23" s="51"/>
      <c r="AR23" s="51"/>
      <c r="AS23" s="51"/>
      <c r="AT23" s="51"/>
      <c r="AU23" s="51"/>
      <c r="AV23" s="51"/>
      <c r="AW23" s="51"/>
      <c r="AX23" s="84"/>
      <c r="AY23" s="83"/>
      <c r="AZ23" s="51"/>
      <c r="BA23" s="51"/>
      <c r="BB23" s="51"/>
      <c r="BC23" s="51"/>
      <c r="BD23" s="51"/>
      <c r="BE23" s="51"/>
      <c r="BF23" s="84"/>
    </row>
    <row r="24" spans="1:58" ht="15.75" customHeight="1" x14ac:dyDescent="0.2">
      <c r="A24" s="78"/>
      <c r="B24" s="83"/>
      <c r="C24" s="51"/>
      <c r="D24" s="51"/>
      <c r="E24" s="51"/>
      <c r="F24" s="51"/>
      <c r="G24" s="84"/>
      <c r="H24" s="83"/>
      <c r="I24" s="51"/>
      <c r="J24" s="51"/>
      <c r="K24" s="51"/>
      <c r="L24" s="51"/>
      <c r="M24" s="51"/>
      <c r="N24" s="51"/>
      <c r="O24" s="51"/>
      <c r="P24" s="51"/>
      <c r="Q24" s="51"/>
      <c r="R24" s="51"/>
      <c r="S24" s="51"/>
      <c r="T24" s="84"/>
      <c r="U24" s="83"/>
      <c r="V24" s="51"/>
      <c r="W24" s="51"/>
      <c r="X24" s="51"/>
      <c r="Y24" s="51"/>
      <c r="Z24" s="51"/>
      <c r="AA24" s="51"/>
      <c r="AB24" s="51"/>
      <c r="AC24" s="51"/>
      <c r="AD24" s="84"/>
      <c r="AE24" s="83"/>
      <c r="AF24" s="51"/>
      <c r="AG24" s="51"/>
      <c r="AH24" s="51"/>
      <c r="AI24" s="51"/>
      <c r="AJ24" s="51"/>
      <c r="AK24" s="51"/>
      <c r="AL24" s="51"/>
      <c r="AM24" s="51"/>
      <c r="AN24" s="84"/>
      <c r="AO24" s="83"/>
      <c r="AP24" s="51"/>
      <c r="AQ24" s="51"/>
      <c r="AR24" s="51"/>
      <c r="AS24" s="51"/>
      <c r="AT24" s="51"/>
      <c r="AU24" s="51"/>
      <c r="AV24" s="51"/>
      <c r="AW24" s="51"/>
      <c r="AX24" s="84"/>
      <c r="AY24" s="83"/>
      <c r="AZ24" s="51"/>
      <c r="BA24" s="51"/>
      <c r="BB24" s="51"/>
      <c r="BC24" s="51"/>
      <c r="BD24" s="51"/>
      <c r="BE24" s="51"/>
      <c r="BF24" s="84"/>
    </row>
    <row r="25" spans="1:58" ht="15.75" customHeight="1" x14ac:dyDescent="0.2">
      <c r="A25" s="78"/>
      <c r="B25" s="83"/>
      <c r="C25" s="51"/>
      <c r="D25" s="51"/>
      <c r="E25" s="51"/>
      <c r="F25" s="51"/>
      <c r="G25" s="84"/>
      <c r="H25" s="83"/>
      <c r="I25" s="51"/>
      <c r="J25" s="51"/>
      <c r="K25" s="51"/>
      <c r="L25" s="51"/>
      <c r="M25" s="51"/>
      <c r="N25" s="51"/>
      <c r="O25" s="51"/>
      <c r="P25" s="51"/>
      <c r="Q25" s="51"/>
      <c r="R25" s="51"/>
      <c r="S25" s="51"/>
      <c r="T25" s="84"/>
      <c r="U25" s="83"/>
      <c r="V25" s="51"/>
      <c r="W25" s="51"/>
      <c r="X25" s="51"/>
      <c r="Y25" s="51"/>
      <c r="Z25" s="51"/>
      <c r="AA25" s="51"/>
      <c r="AB25" s="51"/>
      <c r="AC25" s="51"/>
      <c r="AD25" s="84"/>
      <c r="AE25" s="83"/>
      <c r="AF25" s="51"/>
      <c r="AG25" s="51"/>
      <c r="AH25" s="51"/>
      <c r="AI25" s="51"/>
      <c r="AJ25" s="51"/>
      <c r="AK25" s="51"/>
      <c r="AL25" s="51"/>
      <c r="AM25" s="51"/>
      <c r="AN25" s="84"/>
      <c r="AO25" s="83"/>
      <c r="AP25" s="51"/>
      <c r="AQ25" s="51"/>
      <c r="AR25" s="51"/>
      <c r="AS25" s="51"/>
      <c r="AT25" s="51"/>
      <c r="AU25" s="51"/>
      <c r="AV25" s="51"/>
      <c r="AW25" s="51"/>
      <c r="AX25" s="84"/>
      <c r="AY25" s="83"/>
      <c r="AZ25" s="51"/>
      <c r="BA25" s="51"/>
      <c r="BB25" s="51"/>
      <c r="BC25" s="51"/>
      <c r="BD25" s="51"/>
      <c r="BE25" s="51"/>
      <c r="BF25" s="84"/>
    </row>
    <row r="26" spans="1:58" ht="15.75" customHeight="1" x14ac:dyDescent="0.2">
      <c r="A26" s="78"/>
      <c r="B26" s="83"/>
      <c r="C26" s="51"/>
      <c r="D26" s="51"/>
      <c r="E26" s="51"/>
      <c r="F26" s="51"/>
      <c r="G26" s="84"/>
      <c r="H26" s="83"/>
      <c r="I26" s="51"/>
      <c r="J26" s="51"/>
      <c r="K26" s="51"/>
      <c r="L26" s="51"/>
      <c r="M26" s="51"/>
      <c r="N26" s="51"/>
      <c r="O26" s="51"/>
      <c r="P26" s="51"/>
      <c r="Q26" s="51"/>
      <c r="R26" s="51"/>
      <c r="S26" s="51"/>
      <c r="T26" s="84"/>
      <c r="U26" s="83"/>
      <c r="V26" s="51"/>
      <c r="W26" s="51"/>
      <c r="X26" s="51"/>
      <c r="Y26" s="51"/>
      <c r="Z26" s="51"/>
      <c r="AA26" s="51"/>
      <c r="AB26" s="51"/>
      <c r="AC26" s="51"/>
      <c r="AD26" s="84"/>
      <c r="AE26" s="83"/>
      <c r="AF26" s="51"/>
      <c r="AG26" s="51"/>
      <c r="AH26" s="51"/>
      <c r="AI26" s="51"/>
      <c r="AJ26" s="51"/>
      <c r="AK26" s="51"/>
      <c r="AL26" s="51"/>
      <c r="AM26" s="51"/>
      <c r="AN26" s="84"/>
      <c r="AO26" s="83"/>
      <c r="AP26" s="51"/>
      <c r="AQ26" s="51"/>
      <c r="AR26" s="51"/>
      <c r="AS26" s="51"/>
      <c r="AT26" s="51"/>
      <c r="AU26" s="51"/>
      <c r="AV26" s="51"/>
      <c r="AW26" s="51"/>
      <c r="AX26" s="84"/>
      <c r="AY26" s="83"/>
      <c r="AZ26" s="51"/>
      <c r="BA26" s="51"/>
      <c r="BB26" s="51"/>
      <c r="BC26" s="51"/>
      <c r="BD26" s="51"/>
      <c r="BE26" s="51"/>
      <c r="BF26" s="84"/>
    </row>
    <row r="27" spans="1:58" ht="15.75" customHeight="1" x14ac:dyDescent="0.2">
      <c r="A27" s="78"/>
      <c r="B27" s="83"/>
      <c r="C27" s="51"/>
      <c r="D27" s="51"/>
      <c r="E27" s="51"/>
      <c r="F27" s="51"/>
      <c r="G27" s="84"/>
      <c r="H27" s="83"/>
      <c r="I27" s="51"/>
      <c r="J27" s="51"/>
      <c r="K27" s="51"/>
      <c r="L27" s="51"/>
      <c r="M27" s="51"/>
      <c r="N27" s="51"/>
      <c r="O27" s="51"/>
      <c r="P27" s="51"/>
      <c r="Q27" s="51"/>
      <c r="R27" s="51"/>
      <c r="S27" s="51"/>
      <c r="T27" s="84"/>
      <c r="U27" s="83"/>
      <c r="V27" s="51"/>
      <c r="W27" s="51"/>
      <c r="X27" s="51"/>
      <c r="Y27" s="51"/>
      <c r="Z27" s="51"/>
      <c r="AA27" s="51"/>
      <c r="AB27" s="51"/>
      <c r="AC27" s="51"/>
      <c r="AD27" s="84"/>
      <c r="AE27" s="83"/>
      <c r="AF27" s="51"/>
      <c r="AG27" s="51"/>
      <c r="AH27" s="51"/>
      <c r="AI27" s="51"/>
      <c r="AJ27" s="51"/>
      <c r="AK27" s="51"/>
      <c r="AL27" s="51"/>
      <c r="AM27" s="51"/>
      <c r="AN27" s="84"/>
      <c r="AO27" s="83"/>
      <c r="AP27" s="51"/>
      <c r="AQ27" s="51"/>
      <c r="AR27" s="51"/>
      <c r="AS27" s="51"/>
      <c r="AT27" s="51"/>
      <c r="AU27" s="51"/>
      <c r="AV27" s="51"/>
      <c r="AW27" s="51"/>
      <c r="AX27" s="84"/>
      <c r="AY27" s="83"/>
      <c r="AZ27" s="51"/>
      <c r="BA27" s="51"/>
      <c r="BB27" s="51"/>
      <c r="BC27" s="51"/>
      <c r="BD27" s="51"/>
      <c r="BE27" s="51"/>
      <c r="BF27" s="84"/>
    </row>
    <row r="28" spans="1:58" ht="15.75" customHeight="1" x14ac:dyDescent="0.2">
      <c r="A28" s="78"/>
      <c r="B28" s="83"/>
      <c r="C28" s="51"/>
      <c r="D28" s="51"/>
      <c r="E28" s="51"/>
      <c r="F28" s="51"/>
      <c r="G28" s="84"/>
      <c r="H28" s="83"/>
      <c r="I28" s="51"/>
      <c r="J28" s="51"/>
      <c r="K28" s="51"/>
      <c r="L28" s="51"/>
      <c r="M28" s="51"/>
      <c r="N28" s="51"/>
      <c r="O28" s="51"/>
      <c r="P28" s="51"/>
      <c r="Q28" s="51"/>
      <c r="R28" s="51"/>
      <c r="S28" s="51"/>
      <c r="T28" s="84"/>
      <c r="U28" s="83"/>
      <c r="V28" s="51"/>
      <c r="W28" s="51"/>
      <c r="X28" s="51"/>
      <c r="Y28" s="51"/>
      <c r="Z28" s="51"/>
      <c r="AA28" s="51"/>
      <c r="AB28" s="51"/>
      <c r="AC28" s="51"/>
      <c r="AD28" s="84"/>
      <c r="AE28" s="83"/>
      <c r="AF28" s="51"/>
      <c r="AG28" s="51"/>
      <c r="AH28" s="51"/>
      <c r="AI28" s="51"/>
      <c r="AJ28" s="51"/>
      <c r="AK28" s="51"/>
      <c r="AL28" s="51"/>
      <c r="AM28" s="51"/>
      <c r="AN28" s="84"/>
      <c r="AO28" s="83"/>
      <c r="AP28" s="51"/>
      <c r="AQ28" s="51"/>
      <c r="AR28" s="51"/>
      <c r="AS28" s="51"/>
      <c r="AT28" s="51"/>
      <c r="AU28" s="51"/>
      <c r="AV28" s="51"/>
      <c r="AW28" s="51"/>
      <c r="AX28" s="84"/>
      <c r="AY28" s="83"/>
      <c r="AZ28" s="51"/>
      <c r="BA28" s="51"/>
      <c r="BB28" s="51"/>
      <c r="BC28" s="51"/>
      <c r="BD28" s="51"/>
      <c r="BE28" s="51"/>
      <c r="BF28" s="84"/>
    </row>
    <row r="29" spans="1:58" ht="15.75" customHeight="1" x14ac:dyDescent="0.2">
      <c r="A29" s="79"/>
      <c r="B29" s="85"/>
      <c r="C29" s="86"/>
      <c r="D29" s="86"/>
      <c r="E29" s="86"/>
      <c r="F29" s="86"/>
      <c r="G29" s="87"/>
      <c r="H29" s="85"/>
      <c r="I29" s="86"/>
      <c r="J29" s="86"/>
      <c r="K29" s="86"/>
      <c r="L29" s="86"/>
      <c r="M29" s="86"/>
      <c r="N29" s="86"/>
      <c r="O29" s="86"/>
      <c r="P29" s="86"/>
      <c r="Q29" s="86"/>
      <c r="R29" s="86"/>
      <c r="S29" s="86"/>
      <c r="T29" s="87"/>
      <c r="U29" s="85"/>
      <c r="V29" s="86"/>
      <c r="W29" s="86"/>
      <c r="X29" s="86"/>
      <c r="Y29" s="86"/>
      <c r="Z29" s="86"/>
      <c r="AA29" s="86"/>
      <c r="AB29" s="86"/>
      <c r="AC29" s="86"/>
      <c r="AD29" s="87"/>
      <c r="AE29" s="85"/>
      <c r="AF29" s="86"/>
      <c r="AG29" s="86"/>
      <c r="AH29" s="86"/>
      <c r="AI29" s="86"/>
      <c r="AJ29" s="86"/>
      <c r="AK29" s="86"/>
      <c r="AL29" s="86"/>
      <c r="AM29" s="86"/>
      <c r="AN29" s="87"/>
      <c r="AO29" s="85"/>
      <c r="AP29" s="86"/>
      <c r="AQ29" s="86"/>
      <c r="AR29" s="86"/>
      <c r="AS29" s="86"/>
      <c r="AT29" s="86"/>
      <c r="AU29" s="86"/>
      <c r="AV29" s="86"/>
      <c r="AW29" s="86"/>
      <c r="AX29" s="87"/>
      <c r="AY29" s="85"/>
      <c r="AZ29" s="86"/>
      <c r="BA29" s="86"/>
      <c r="BB29" s="86"/>
      <c r="BC29" s="86"/>
      <c r="BD29" s="86"/>
      <c r="BE29" s="86"/>
      <c r="BF29" s="87"/>
    </row>
    <row r="30" spans="1:58" ht="15.75" customHeight="1" x14ac:dyDescent="0.2">
      <c r="A30" s="77">
        <v>2</v>
      </c>
      <c r="B30" s="80" t="s">
        <v>58</v>
      </c>
      <c r="C30" s="81"/>
      <c r="D30" s="81"/>
      <c r="E30" s="81"/>
      <c r="F30" s="81"/>
      <c r="G30" s="82"/>
      <c r="H30" s="80" t="s">
        <v>59</v>
      </c>
      <c r="I30" s="81"/>
      <c r="J30" s="81"/>
      <c r="K30" s="81"/>
      <c r="L30" s="81"/>
      <c r="M30" s="81"/>
      <c r="N30" s="81"/>
      <c r="O30" s="81"/>
      <c r="P30" s="81"/>
      <c r="Q30" s="81"/>
      <c r="R30" s="81"/>
      <c r="S30" s="81"/>
      <c r="T30" s="82"/>
      <c r="U30" s="80" t="s">
        <v>61</v>
      </c>
      <c r="V30" s="81"/>
      <c r="W30" s="81"/>
      <c r="X30" s="81"/>
      <c r="Y30" s="81"/>
      <c r="Z30" s="81"/>
      <c r="AA30" s="81"/>
      <c r="AB30" s="81"/>
      <c r="AC30" s="81"/>
      <c r="AD30" s="82"/>
      <c r="AE30" s="80" t="s">
        <v>61</v>
      </c>
      <c r="AF30" s="81"/>
      <c r="AG30" s="81"/>
      <c r="AH30" s="81"/>
      <c r="AI30" s="81"/>
      <c r="AJ30" s="81"/>
      <c r="AK30" s="81"/>
      <c r="AL30" s="81"/>
      <c r="AM30" s="81"/>
      <c r="AN30" s="82"/>
      <c r="AO30" s="80" t="s">
        <v>62</v>
      </c>
      <c r="AP30" s="81"/>
      <c r="AQ30" s="81"/>
      <c r="AR30" s="81"/>
      <c r="AS30" s="81"/>
      <c r="AT30" s="81"/>
      <c r="AU30" s="81"/>
      <c r="AV30" s="81"/>
      <c r="AW30" s="81"/>
      <c r="AX30" s="82"/>
      <c r="AY30" s="80" t="s">
        <v>65</v>
      </c>
      <c r="AZ30" s="81"/>
      <c r="BA30" s="81"/>
      <c r="BB30" s="81"/>
      <c r="BC30" s="81"/>
      <c r="BD30" s="81"/>
      <c r="BE30" s="81"/>
      <c r="BF30" s="82"/>
    </row>
    <row r="31" spans="1:58" ht="15.75" customHeight="1" x14ac:dyDescent="0.2">
      <c r="A31" s="78"/>
      <c r="B31" s="83"/>
      <c r="C31" s="51"/>
      <c r="D31" s="51"/>
      <c r="E31" s="51"/>
      <c r="F31" s="51"/>
      <c r="G31" s="84"/>
      <c r="H31" s="83"/>
      <c r="I31" s="51"/>
      <c r="J31" s="51"/>
      <c r="K31" s="51"/>
      <c r="L31" s="51"/>
      <c r="M31" s="51"/>
      <c r="N31" s="51"/>
      <c r="O31" s="51"/>
      <c r="P31" s="51"/>
      <c r="Q31" s="51"/>
      <c r="R31" s="51"/>
      <c r="S31" s="51"/>
      <c r="T31" s="84"/>
      <c r="U31" s="83"/>
      <c r="V31" s="51"/>
      <c r="W31" s="51"/>
      <c r="X31" s="51"/>
      <c r="Y31" s="51"/>
      <c r="Z31" s="51"/>
      <c r="AA31" s="51"/>
      <c r="AB31" s="51"/>
      <c r="AC31" s="51"/>
      <c r="AD31" s="84"/>
      <c r="AE31" s="83"/>
      <c r="AF31" s="51"/>
      <c r="AG31" s="51"/>
      <c r="AH31" s="51"/>
      <c r="AI31" s="51"/>
      <c r="AJ31" s="51"/>
      <c r="AK31" s="51"/>
      <c r="AL31" s="51"/>
      <c r="AM31" s="51"/>
      <c r="AN31" s="84"/>
      <c r="AO31" s="83"/>
      <c r="AP31" s="51"/>
      <c r="AQ31" s="51"/>
      <c r="AR31" s="51"/>
      <c r="AS31" s="51"/>
      <c r="AT31" s="51"/>
      <c r="AU31" s="51"/>
      <c r="AV31" s="51"/>
      <c r="AW31" s="51"/>
      <c r="AX31" s="84"/>
      <c r="AY31" s="83"/>
      <c r="AZ31" s="51"/>
      <c r="BA31" s="51"/>
      <c r="BB31" s="51"/>
      <c r="BC31" s="51"/>
      <c r="BD31" s="51"/>
      <c r="BE31" s="51"/>
      <c r="BF31" s="84"/>
    </row>
    <row r="32" spans="1:58" ht="15.75" customHeight="1" x14ac:dyDescent="0.2">
      <c r="A32" s="78"/>
      <c r="B32" s="83"/>
      <c r="C32" s="51"/>
      <c r="D32" s="51"/>
      <c r="E32" s="51"/>
      <c r="F32" s="51"/>
      <c r="G32" s="84"/>
      <c r="H32" s="83"/>
      <c r="I32" s="51"/>
      <c r="J32" s="51"/>
      <c r="K32" s="51"/>
      <c r="L32" s="51"/>
      <c r="M32" s="51"/>
      <c r="N32" s="51"/>
      <c r="O32" s="51"/>
      <c r="P32" s="51"/>
      <c r="Q32" s="51"/>
      <c r="R32" s="51"/>
      <c r="S32" s="51"/>
      <c r="T32" s="84"/>
      <c r="U32" s="83"/>
      <c r="V32" s="51"/>
      <c r="W32" s="51"/>
      <c r="X32" s="51"/>
      <c r="Y32" s="51"/>
      <c r="Z32" s="51"/>
      <c r="AA32" s="51"/>
      <c r="AB32" s="51"/>
      <c r="AC32" s="51"/>
      <c r="AD32" s="84"/>
      <c r="AE32" s="83"/>
      <c r="AF32" s="51"/>
      <c r="AG32" s="51"/>
      <c r="AH32" s="51"/>
      <c r="AI32" s="51"/>
      <c r="AJ32" s="51"/>
      <c r="AK32" s="51"/>
      <c r="AL32" s="51"/>
      <c r="AM32" s="51"/>
      <c r="AN32" s="84"/>
      <c r="AO32" s="83"/>
      <c r="AP32" s="51"/>
      <c r="AQ32" s="51"/>
      <c r="AR32" s="51"/>
      <c r="AS32" s="51"/>
      <c r="AT32" s="51"/>
      <c r="AU32" s="51"/>
      <c r="AV32" s="51"/>
      <c r="AW32" s="51"/>
      <c r="AX32" s="84"/>
      <c r="AY32" s="83"/>
      <c r="AZ32" s="51"/>
      <c r="BA32" s="51"/>
      <c r="BB32" s="51"/>
      <c r="BC32" s="51"/>
      <c r="BD32" s="51"/>
      <c r="BE32" s="51"/>
      <c r="BF32" s="84"/>
    </row>
    <row r="33" spans="1:58" ht="15.75" customHeight="1" x14ac:dyDescent="0.2">
      <c r="A33" s="78"/>
      <c r="B33" s="83"/>
      <c r="C33" s="51"/>
      <c r="D33" s="51"/>
      <c r="E33" s="51"/>
      <c r="F33" s="51"/>
      <c r="G33" s="84"/>
      <c r="H33" s="83"/>
      <c r="I33" s="51"/>
      <c r="J33" s="51"/>
      <c r="K33" s="51"/>
      <c r="L33" s="51"/>
      <c r="M33" s="51"/>
      <c r="N33" s="51"/>
      <c r="O33" s="51"/>
      <c r="P33" s="51"/>
      <c r="Q33" s="51"/>
      <c r="R33" s="51"/>
      <c r="S33" s="51"/>
      <c r="T33" s="84"/>
      <c r="U33" s="83"/>
      <c r="V33" s="51"/>
      <c r="W33" s="51"/>
      <c r="X33" s="51"/>
      <c r="Y33" s="51"/>
      <c r="Z33" s="51"/>
      <c r="AA33" s="51"/>
      <c r="AB33" s="51"/>
      <c r="AC33" s="51"/>
      <c r="AD33" s="84"/>
      <c r="AE33" s="83"/>
      <c r="AF33" s="51"/>
      <c r="AG33" s="51"/>
      <c r="AH33" s="51"/>
      <c r="AI33" s="51"/>
      <c r="AJ33" s="51"/>
      <c r="AK33" s="51"/>
      <c r="AL33" s="51"/>
      <c r="AM33" s="51"/>
      <c r="AN33" s="84"/>
      <c r="AO33" s="83"/>
      <c r="AP33" s="51"/>
      <c r="AQ33" s="51"/>
      <c r="AR33" s="51"/>
      <c r="AS33" s="51"/>
      <c r="AT33" s="51"/>
      <c r="AU33" s="51"/>
      <c r="AV33" s="51"/>
      <c r="AW33" s="51"/>
      <c r="AX33" s="84"/>
      <c r="AY33" s="83"/>
      <c r="AZ33" s="51"/>
      <c r="BA33" s="51"/>
      <c r="BB33" s="51"/>
      <c r="BC33" s="51"/>
      <c r="BD33" s="51"/>
      <c r="BE33" s="51"/>
      <c r="BF33" s="84"/>
    </row>
    <row r="34" spans="1:58" ht="15.75" customHeight="1" x14ac:dyDescent="0.2">
      <c r="A34" s="78"/>
      <c r="B34" s="83"/>
      <c r="C34" s="51"/>
      <c r="D34" s="51"/>
      <c r="E34" s="51"/>
      <c r="F34" s="51"/>
      <c r="G34" s="84"/>
      <c r="H34" s="83"/>
      <c r="I34" s="51"/>
      <c r="J34" s="51"/>
      <c r="K34" s="51"/>
      <c r="L34" s="51"/>
      <c r="M34" s="51"/>
      <c r="N34" s="51"/>
      <c r="O34" s="51"/>
      <c r="P34" s="51"/>
      <c r="Q34" s="51"/>
      <c r="R34" s="51"/>
      <c r="S34" s="51"/>
      <c r="T34" s="84"/>
      <c r="U34" s="83"/>
      <c r="V34" s="51"/>
      <c r="W34" s="51"/>
      <c r="X34" s="51"/>
      <c r="Y34" s="51"/>
      <c r="Z34" s="51"/>
      <c r="AA34" s="51"/>
      <c r="AB34" s="51"/>
      <c r="AC34" s="51"/>
      <c r="AD34" s="84"/>
      <c r="AE34" s="83"/>
      <c r="AF34" s="51"/>
      <c r="AG34" s="51"/>
      <c r="AH34" s="51"/>
      <c r="AI34" s="51"/>
      <c r="AJ34" s="51"/>
      <c r="AK34" s="51"/>
      <c r="AL34" s="51"/>
      <c r="AM34" s="51"/>
      <c r="AN34" s="84"/>
      <c r="AO34" s="83"/>
      <c r="AP34" s="51"/>
      <c r="AQ34" s="51"/>
      <c r="AR34" s="51"/>
      <c r="AS34" s="51"/>
      <c r="AT34" s="51"/>
      <c r="AU34" s="51"/>
      <c r="AV34" s="51"/>
      <c r="AW34" s="51"/>
      <c r="AX34" s="84"/>
      <c r="AY34" s="83"/>
      <c r="AZ34" s="51"/>
      <c r="BA34" s="51"/>
      <c r="BB34" s="51"/>
      <c r="BC34" s="51"/>
      <c r="BD34" s="51"/>
      <c r="BE34" s="51"/>
      <c r="BF34" s="84"/>
    </row>
    <row r="35" spans="1:58" ht="15.75" customHeight="1" x14ac:dyDescent="0.2">
      <c r="A35" s="78"/>
      <c r="B35" s="83"/>
      <c r="C35" s="51"/>
      <c r="D35" s="51"/>
      <c r="E35" s="51"/>
      <c r="F35" s="51"/>
      <c r="G35" s="84"/>
      <c r="H35" s="83"/>
      <c r="I35" s="51"/>
      <c r="J35" s="51"/>
      <c r="K35" s="51"/>
      <c r="L35" s="51"/>
      <c r="M35" s="51"/>
      <c r="N35" s="51"/>
      <c r="O35" s="51"/>
      <c r="P35" s="51"/>
      <c r="Q35" s="51"/>
      <c r="R35" s="51"/>
      <c r="S35" s="51"/>
      <c r="T35" s="84"/>
      <c r="U35" s="83"/>
      <c r="V35" s="51"/>
      <c r="W35" s="51"/>
      <c r="X35" s="51"/>
      <c r="Y35" s="51"/>
      <c r="Z35" s="51"/>
      <c r="AA35" s="51"/>
      <c r="AB35" s="51"/>
      <c r="AC35" s="51"/>
      <c r="AD35" s="84"/>
      <c r="AE35" s="83"/>
      <c r="AF35" s="51"/>
      <c r="AG35" s="51"/>
      <c r="AH35" s="51"/>
      <c r="AI35" s="51"/>
      <c r="AJ35" s="51"/>
      <c r="AK35" s="51"/>
      <c r="AL35" s="51"/>
      <c r="AM35" s="51"/>
      <c r="AN35" s="84"/>
      <c r="AO35" s="83"/>
      <c r="AP35" s="51"/>
      <c r="AQ35" s="51"/>
      <c r="AR35" s="51"/>
      <c r="AS35" s="51"/>
      <c r="AT35" s="51"/>
      <c r="AU35" s="51"/>
      <c r="AV35" s="51"/>
      <c r="AW35" s="51"/>
      <c r="AX35" s="84"/>
      <c r="AY35" s="83"/>
      <c r="AZ35" s="51"/>
      <c r="BA35" s="51"/>
      <c r="BB35" s="51"/>
      <c r="BC35" s="51"/>
      <c r="BD35" s="51"/>
      <c r="BE35" s="51"/>
      <c r="BF35" s="84"/>
    </row>
    <row r="36" spans="1:58" ht="15.75" customHeight="1" x14ac:dyDescent="0.2">
      <c r="A36" s="78"/>
      <c r="B36" s="83"/>
      <c r="C36" s="51"/>
      <c r="D36" s="51"/>
      <c r="E36" s="51"/>
      <c r="F36" s="51"/>
      <c r="G36" s="84"/>
      <c r="H36" s="83"/>
      <c r="I36" s="51"/>
      <c r="J36" s="51"/>
      <c r="K36" s="51"/>
      <c r="L36" s="51"/>
      <c r="M36" s="51"/>
      <c r="N36" s="51"/>
      <c r="O36" s="51"/>
      <c r="P36" s="51"/>
      <c r="Q36" s="51"/>
      <c r="R36" s="51"/>
      <c r="S36" s="51"/>
      <c r="T36" s="84"/>
      <c r="U36" s="83"/>
      <c r="V36" s="51"/>
      <c r="W36" s="51"/>
      <c r="X36" s="51"/>
      <c r="Y36" s="51"/>
      <c r="Z36" s="51"/>
      <c r="AA36" s="51"/>
      <c r="AB36" s="51"/>
      <c r="AC36" s="51"/>
      <c r="AD36" s="84"/>
      <c r="AE36" s="83"/>
      <c r="AF36" s="51"/>
      <c r="AG36" s="51"/>
      <c r="AH36" s="51"/>
      <c r="AI36" s="51"/>
      <c r="AJ36" s="51"/>
      <c r="AK36" s="51"/>
      <c r="AL36" s="51"/>
      <c r="AM36" s="51"/>
      <c r="AN36" s="84"/>
      <c r="AO36" s="83"/>
      <c r="AP36" s="51"/>
      <c r="AQ36" s="51"/>
      <c r="AR36" s="51"/>
      <c r="AS36" s="51"/>
      <c r="AT36" s="51"/>
      <c r="AU36" s="51"/>
      <c r="AV36" s="51"/>
      <c r="AW36" s="51"/>
      <c r="AX36" s="84"/>
      <c r="AY36" s="83"/>
      <c r="AZ36" s="51"/>
      <c r="BA36" s="51"/>
      <c r="BB36" s="51"/>
      <c r="BC36" s="51"/>
      <c r="BD36" s="51"/>
      <c r="BE36" s="51"/>
      <c r="BF36" s="84"/>
    </row>
    <row r="37" spans="1:58" ht="15.75" customHeight="1" x14ac:dyDescent="0.2">
      <c r="A37" s="78"/>
      <c r="B37" s="83"/>
      <c r="C37" s="51"/>
      <c r="D37" s="51"/>
      <c r="E37" s="51"/>
      <c r="F37" s="51"/>
      <c r="G37" s="84"/>
      <c r="H37" s="83"/>
      <c r="I37" s="51"/>
      <c r="J37" s="51"/>
      <c r="K37" s="51"/>
      <c r="L37" s="51"/>
      <c r="M37" s="51"/>
      <c r="N37" s="51"/>
      <c r="O37" s="51"/>
      <c r="P37" s="51"/>
      <c r="Q37" s="51"/>
      <c r="R37" s="51"/>
      <c r="S37" s="51"/>
      <c r="T37" s="84"/>
      <c r="U37" s="83"/>
      <c r="V37" s="51"/>
      <c r="W37" s="51"/>
      <c r="X37" s="51"/>
      <c r="Y37" s="51"/>
      <c r="Z37" s="51"/>
      <c r="AA37" s="51"/>
      <c r="AB37" s="51"/>
      <c r="AC37" s="51"/>
      <c r="AD37" s="84"/>
      <c r="AE37" s="83"/>
      <c r="AF37" s="51"/>
      <c r="AG37" s="51"/>
      <c r="AH37" s="51"/>
      <c r="AI37" s="51"/>
      <c r="AJ37" s="51"/>
      <c r="AK37" s="51"/>
      <c r="AL37" s="51"/>
      <c r="AM37" s="51"/>
      <c r="AN37" s="84"/>
      <c r="AO37" s="83"/>
      <c r="AP37" s="51"/>
      <c r="AQ37" s="51"/>
      <c r="AR37" s="51"/>
      <c r="AS37" s="51"/>
      <c r="AT37" s="51"/>
      <c r="AU37" s="51"/>
      <c r="AV37" s="51"/>
      <c r="AW37" s="51"/>
      <c r="AX37" s="84"/>
      <c r="AY37" s="83"/>
      <c r="AZ37" s="51"/>
      <c r="BA37" s="51"/>
      <c r="BB37" s="51"/>
      <c r="BC37" s="51"/>
      <c r="BD37" s="51"/>
      <c r="BE37" s="51"/>
      <c r="BF37" s="84"/>
    </row>
    <row r="38" spans="1:58" ht="15.75" customHeight="1" x14ac:dyDescent="0.2">
      <c r="A38" s="78"/>
      <c r="B38" s="83"/>
      <c r="C38" s="51"/>
      <c r="D38" s="51"/>
      <c r="E38" s="51"/>
      <c r="F38" s="51"/>
      <c r="G38" s="84"/>
      <c r="H38" s="83"/>
      <c r="I38" s="51"/>
      <c r="J38" s="51"/>
      <c r="K38" s="51"/>
      <c r="L38" s="51"/>
      <c r="M38" s="51"/>
      <c r="N38" s="51"/>
      <c r="O38" s="51"/>
      <c r="P38" s="51"/>
      <c r="Q38" s="51"/>
      <c r="R38" s="51"/>
      <c r="S38" s="51"/>
      <c r="T38" s="84"/>
      <c r="U38" s="83"/>
      <c r="V38" s="51"/>
      <c r="W38" s="51"/>
      <c r="X38" s="51"/>
      <c r="Y38" s="51"/>
      <c r="Z38" s="51"/>
      <c r="AA38" s="51"/>
      <c r="AB38" s="51"/>
      <c r="AC38" s="51"/>
      <c r="AD38" s="84"/>
      <c r="AE38" s="83"/>
      <c r="AF38" s="51"/>
      <c r="AG38" s="51"/>
      <c r="AH38" s="51"/>
      <c r="AI38" s="51"/>
      <c r="AJ38" s="51"/>
      <c r="AK38" s="51"/>
      <c r="AL38" s="51"/>
      <c r="AM38" s="51"/>
      <c r="AN38" s="84"/>
      <c r="AO38" s="83"/>
      <c r="AP38" s="51"/>
      <c r="AQ38" s="51"/>
      <c r="AR38" s="51"/>
      <c r="AS38" s="51"/>
      <c r="AT38" s="51"/>
      <c r="AU38" s="51"/>
      <c r="AV38" s="51"/>
      <c r="AW38" s="51"/>
      <c r="AX38" s="84"/>
      <c r="AY38" s="83"/>
      <c r="AZ38" s="51"/>
      <c r="BA38" s="51"/>
      <c r="BB38" s="51"/>
      <c r="BC38" s="51"/>
      <c r="BD38" s="51"/>
      <c r="BE38" s="51"/>
      <c r="BF38" s="84"/>
    </row>
    <row r="39" spans="1:58" ht="15.75" customHeight="1" x14ac:dyDescent="0.2">
      <c r="A39" s="78"/>
      <c r="B39" s="83"/>
      <c r="C39" s="51"/>
      <c r="D39" s="51"/>
      <c r="E39" s="51"/>
      <c r="F39" s="51"/>
      <c r="G39" s="84"/>
      <c r="H39" s="83"/>
      <c r="I39" s="51"/>
      <c r="J39" s="51"/>
      <c r="K39" s="51"/>
      <c r="L39" s="51"/>
      <c r="M39" s="51"/>
      <c r="N39" s="51"/>
      <c r="O39" s="51"/>
      <c r="P39" s="51"/>
      <c r="Q39" s="51"/>
      <c r="R39" s="51"/>
      <c r="S39" s="51"/>
      <c r="T39" s="84"/>
      <c r="U39" s="83"/>
      <c r="V39" s="51"/>
      <c r="W39" s="51"/>
      <c r="X39" s="51"/>
      <c r="Y39" s="51"/>
      <c r="Z39" s="51"/>
      <c r="AA39" s="51"/>
      <c r="AB39" s="51"/>
      <c r="AC39" s="51"/>
      <c r="AD39" s="84"/>
      <c r="AE39" s="83"/>
      <c r="AF39" s="51"/>
      <c r="AG39" s="51"/>
      <c r="AH39" s="51"/>
      <c r="AI39" s="51"/>
      <c r="AJ39" s="51"/>
      <c r="AK39" s="51"/>
      <c r="AL39" s="51"/>
      <c r="AM39" s="51"/>
      <c r="AN39" s="84"/>
      <c r="AO39" s="83"/>
      <c r="AP39" s="51"/>
      <c r="AQ39" s="51"/>
      <c r="AR39" s="51"/>
      <c r="AS39" s="51"/>
      <c r="AT39" s="51"/>
      <c r="AU39" s="51"/>
      <c r="AV39" s="51"/>
      <c r="AW39" s="51"/>
      <c r="AX39" s="84"/>
      <c r="AY39" s="83"/>
      <c r="AZ39" s="51"/>
      <c r="BA39" s="51"/>
      <c r="BB39" s="51"/>
      <c r="BC39" s="51"/>
      <c r="BD39" s="51"/>
      <c r="BE39" s="51"/>
      <c r="BF39" s="84"/>
    </row>
    <row r="40" spans="1:58" ht="15.75" customHeight="1" x14ac:dyDescent="0.2">
      <c r="A40" s="79"/>
      <c r="B40" s="85"/>
      <c r="C40" s="86"/>
      <c r="D40" s="86"/>
      <c r="E40" s="86"/>
      <c r="F40" s="86"/>
      <c r="G40" s="87"/>
      <c r="H40" s="85"/>
      <c r="I40" s="86"/>
      <c r="J40" s="86"/>
      <c r="K40" s="86"/>
      <c r="L40" s="86"/>
      <c r="M40" s="86"/>
      <c r="N40" s="86"/>
      <c r="O40" s="86"/>
      <c r="P40" s="86"/>
      <c r="Q40" s="86"/>
      <c r="R40" s="86"/>
      <c r="S40" s="86"/>
      <c r="T40" s="87"/>
      <c r="U40" s="85"/>
      <c r="V40" s="86"/>
      <c r="W40" s="86"/>
      <c r="X40" s="86"/>
      <c r="Y40" s="86"/>
      <c r="Z40" s="86"/>
      <c r="AA40" s="86"/>
      <c r="AB40" s="86"/>
      <c r="AC40" s="86"/>
      <c r="AD40" s="87"/>
      <c r="AE40" s="85"/>
      <c r="AF40" s="86"/>
      <c r="AG40" s="86"/>
      <c r="AH40" s="86"/>
      <c r="AI40" s="86"/>
      <c r="AJ40" s="86"/>
      <c r="AK40" s="86"/>
      <c r="AL40" s="86"/>
      <c r="AM40" s="86"/>
      <c r="AN40" s="87"/>
      <c r="AO40" s="85"/>
      <c r="AP40" s="86"/>
      <c r="AQ40" s="86"/>
      <c r="AR40" s="86"/>
      <c r="AS40" s="86"/>
      <c r="AT40" s="86"/>
      <c r="AU40" s="86"/>
      <c r="AV40" s="86"/>
      <c r="AW40" s="86"/>
      <c r="AX40" s="87"/>
      <c r="AY40" s="85"/>
      <c r="AZ40" s="86"/>
      <c r="BA40" s="86"/>
      <c r="BB40" s="86"/>
      <c r="BC40" s="86"/>
      <c r="BD40" s="86"/>
      <c r="BE40" s="86"/>
      <c r="BF40" s="87"/>
    </row>
    <row r="41" spans="1:58" ht="15.75" customHeight="1" x14ac:dyDescent="0.2">
      <c r="A41" s="77"/>
      <c r="B41" s="80"/>
      <c r="C41" s="81"/>
      <c r="D41" s="81"/>
      <c r="E41" s="81"/>
      <c r="F41" s="81"/>
      <c r="G41" s="82"/>
      <c r="H41" s="80"/>
      <c r="I41" s="81"/>
      <c r="J41" s="81"/>
      <c r="K41" s="81"/>
      <c r="L41" s="81"/>
      <c r="M41" s="81"/>
      <c r="N41" s="81"/>
      <c r="O41" s="81"/>
      <c r="P41" s="81"/>
      <c r="Q41" s="81"/>
      <c r="R41" s="81"/>
      <c r="S41" s="81"/>
      <c r="T41" s="82"/>
      <c r="U41" s="80"/>
      <c r="V41" s="81"/>
      <c r="W41" s="81"/>
      <c r="X41" s="81"/>
      <c r="Y41" s="81"/>
      <c r="Z41" s="81"/>
      <c r="AA41" s="81"/>
      <c r="AB41" s="81"/>
      <c r="AC41" s="81"/>
      <c r="AD41" s="82"/>
      <c r="AE41" s="80"/>
      <c r="AF41" s="81"/>
      <c r="AG41" s="81"/>
      <c r="AH41" s="81"/>
      <c r="AI41" s="81"/>
      <c r="AJ41" s="81"/>
      <c r="AK41" s="81"/>
      <c r="AL41" s="81"/>
      <c r="AM41" s="81"/>
      <c r="AN41" s="82"/>
      <c r="AO41" s="80"/>
      <c r="AP41" s="81"/>
      <c r="AQ41" s="81"/>
      <c r="AR41" s="81"/>
      <c r="AS41" s="81"/>
      <c r="AT41" s="81"/>
      <c r="AU41" s="81"/>
      <c r="AV41" s="81"/>
      <c r="AW41" s="81"/>
      <c r="AX41" s="82"/>
      <c r="AY41" s="80"/>
      <c r="AZ41" s="81"/>
      <c r="BA41" s="81"/>
      <c r="BB41" s="81"/>
      <c r="BC41" s="81"/>
      <c r="BD41" s="81"/>
      <c r="BE41" s="81"/>
      <c r="BF41" s="82"/>
    </row>
    <row r="42" spans="1:58" ht="15.75" customHeight="1" x14ac:dyDescent="0.2">
      <c r="A42" s="78"/>
      <c r="B42" s="83"/>
      <c r="C42" s="51"/>
      <c r="D42" s="51"/>
      <c r="E42" s="51"/>
      <c r="F42" s="51"/>
      <c r="G42" s="84"/>
      <c r="H42" s="83"/>
      <c r="I42" s="51"/>
      <c r="J42" s="51"/>
      <c r="K42" s="51"/>
      <c r="L42" s="51"/>
      <c r="M42" s="51"/>
      <c r="N42" s="51"/>
      <c r="O42" s="51"/>
      <c r="P42" s="51"/>
      <c r="Q42" s="51"/>
      <c r="R42" s="51"/>
      <c r="S42" s="51"/>
      <c r="T42" s="84"/>
      <c r="U42" s="83"/>
      <c r="V42" s="51"/>
      <c r="W42" s="51"/>
      <c r="X42" s="51"/>
      <c r="Y42" s="51"/>
      <c r="Z42" s="51"/>
      <c r="AA42" s="51"/>
      <c r="AB42" s="51"/>
      <c r="AC42" s="51"/>
      <c r="AD42" s="84"/>
      <c r="AE42" s="83"/>
      <c r="AF42" s="51"/>
      <c r="AG42" s="51"/>
      <c r="AH42" s="51"/>
      <c r="AI42" s="51"/>
      <c r="AJ42" s="51"/>
      <c r="AK42" s="51"/>
      <c r="AL42" s="51"/>
      <c r="AM42" s="51"/>
      <c r="AN42" s="84"/>
      <c r="AO42" s="83"/>
      <c r="AP42" s="51"/>
      <c r="AQ42" s="51"/>
      <c r="AR42" s="51"/>
      <c r="AS42" s="51"/>
      <c r="AT42" s="51"/>
      <c r="AU42" s="51"/>
      <c r="AV42" s="51"/>
      <c r="AW42" s="51"/>
      <c r="AX42" s="84"/>
      <c r="AY42" s="83"/>
      <c r="AZ42" s="51"/>
      <c r="BA42" s="51"/>
      <c r="BB42" s="51"/>
      <c r="BC42" s="51"/>
      <c r="BD42" s="51"/>
      <c r="BE42" s="51"/>
      <c r="BF42" s="84"/>
    </row>
    <row r="43" spans="1:58" ht="15.75" customHeight="1" x14ac:dyDescent="0.2">
      <c r="A43" s="78"/>
      <c r="B43" s="83"/>
      <c r="C43" s="51"/>
      <c r="D43" s="51"/>
      <c r="E43" s="51"/>
      <c r="F43" s="51"/>
      <c r="G43" s="84"/>
      <c r="H43" s="83"/>
      <c r="I43" s="51"/>
      <c r="J43" s="51"/>
      <c r="K43" s="51"/>
      <c r="L43" s="51"/>
      <c r="M43" s="51"/>
      <c r="N43" s="51"/>
      <c r="O43" s="51"/>
      <c r="P43" s="51"/>
      <c r="Q43" s="51"/>
      <c r="R43" s="51"/>
      <c r="S43" s="51"/>
      <c r="T43" s="84"/>
      <c r="U43" s="83"/>
      <c r="V43" s="51"/>
      <c r="W43" s="51"/>
      <c r="X43" s="51"/>
      <c r="Y43" s="51"/>
      <c r="Z43" s="51"/>
      <c r="AA43" s="51"/>
      <c r="AB43" s="51"/>
      <c r="AC43" s="51"/>
      <c r="AD43" s="84"/>
      <c r="AE43" s="83"/>
      <c r="AF43" s="51"/>
      <c r="AG43" s="51"/>
      <c r="AH43" s="51"/>
      <c r="AI43" s="51"/>
      <c r="AJ43" s="51"/>
      <c r="AK43" s="51"/>
      <c r="AL43" s="51"/>
      <c r="AM43" s="51"/>
      <c r="AN43" s="84"/>
      <c r="AO43" s="83"/>
      <c r="AP43" s="51"/>
      <c r="AQ43" s="51"/>
      <c r="AR43" s="51"/>
      <c r="AS43" s="51"/>
      <c r="AT43" s="51"/>
      <c r="AU43" s="51"/>
      <c r="AV43" s="51"/>
      <c r="AW43" s="51"/>
      <c r="AX43" s="84"/>
      <c r="AY43" s="83"/>
      <c r="AZ43" s="51"/>
      <c r="BA43" s="51"/>
      <c r="BB43" s="51"/>
      <c r="BC43" s="51"/>
      <c r="BD43" s="51"/>
      <c r="BE43" s="51"/>
      <c r="BF43" s="84"/>
    </row>
    <row r="44" spans="1:58" ht="15.75" customHeight="1" x14ac:dyDescent="0.2">
      <c r="A44" s="78"/>
      <c r="B44" s="83"/>
      <c r="C44" s="51"/>
      <c r="D44" s="51"/>
      <c r="E44" s="51"/>
      <c r="F44" s="51"/>
      <c r="G44" s="84"/>
      <c r="H44" s="83"/>
      <c r="I44" s="51"/>
      <c r="J44" s="51"/>
      <c r="K44" s="51"/>
      <c r="L44" s="51"/>
      <c r="M44" s="51"/>
      <c r="N44" s="51"/>
      <c r="O44" s="51"/>
      <c r="P44" s="51"/>
      <c r="Q44" s="51"/>
      <c r="R44" s="51"/>
      <c r="S44" s="51"/>
      <c r="T44" s="84"/>
      <c r="U44" s="83"/>
      <c r="V44" s="51"/>
      <c r="W44" s="51"/>
      <c r="X44" s="51"/>
      <c r="Y44" s="51"/>
      <c r="Z44" s="51"/>
      <c r="AA44" s="51"/>
      <c r="AB44" s="51"/>
      <c r="AC44" s="51"/>
      <c r="AD44" s="84"/>
      <c r="AE44" s="83"/>
      <c r="AF44" s="51"/>
      <c r="AG44" s="51"/>
      <c r="AH44" s="51"/>
      <c r="AI44" s="51"/>
      <c r="AJ44" s="51"/>
      <c r="AK44" s="51"/>
      <c r="AL44" s="51"/>
      <c r="AM44" s="51"/>
      <c r="AN44" s="84"/>
      <c r="AO44" s="83"/>
      <c r="AP44" s="51"/>
      <c r="AQ44" s="51"/>
      <c r="AR44" s="51"/>
      <c r="AS44" s="51"/>
      <c r="AT44" s="51"/>
      <c r="AU44" s="51"/>
      <c r="AV44" s="51"/>
      <c r="AW44" s="51"/>
      <c r="AX44" s="84"/>
      <c r="AY44" s="83"/>
      <c r="AZ44" s="51"/>
      <c r="BA44" s="51"/>
      <c r="BB44" s="51"/>
      <c r="BC44" s="51"/>
      <c r="BD44" s="51"/>
      <c r="BE44" s="51"/>
      <c r="BF44" s="84"/>
    </row>
    <row r="45" spans="1:58" ht="15.75" customHeight="1" x14ac:dyDescent="0.2">
      <c r="A45" s="78"/>
      <c r="B45" s="83"/>
      <c r="C45" s="51"/>
      <c r="D45" s="51"/>
      <c r="E45" s="51"/>
      <c r="F45" s="51"/>
      <c r="G45" s="84"/>
      <c r="H45" s="83"/>
      <c r="I45" s="51"/>
      <c r="J45" s="51"/>
      <c r="K45" s="51"/>
      <c r="L45" s="51"/>
      <c r="M45" s="51"/>
      <c r="N45" s="51"/>
      <c r="O45" s="51"/>
      <c r="P45" s="51"/>
      <c r="Q45" s="51"/>
      <c r="R45" s="51"/>
      <c r="S45" s="51"/>
      <c r="T45" s="84"/>
      <c r="U45" s="83"/>
      <c r="V45" s="51"/>
      <c r="W45" s="51"/>
      <c r="X45" s="51"/>
      <c r="Y45" s="51"/>
      <c r="Z45" s="51"/>
      <c r="AA45" s="51"/>
      <c r="AB45" s="51"/>
      <c r="AC45" s="51"/>
      <c r="AD45" s="84"/>
      <c r="AE45" s="83"/>
      <c r="AF45" s="51"/>
      <c r="AG45" s="51"/>
      <c r="AH45" s="51"/>
      <c r="AI45" s="51"/>
      <c r="AJ45" s="51"/>
      <c r="AK45" s="51"/>
      <c r="AL45" s="51"/>
      <c r="AM45" s="51"/>
      <c r="AN45" s="84"/>
      <c r="AO45" s="83"/>
      <c r="AP45" s="51"/>
      <c r="AQ45" s="51"/>
      <c r="AR45" s="51"/>
      <c r="AS45" s="51"/>
      <c r="AT45" s="51"/>
      <c r="AU45" s="51"/>
      <c r="AV45" s="51"/>
      <c r="AW45" s="51"/>
      <c r="AX45" s="84"/>
      <c r="AY45" s="83"/>
      <c r="AZ45" s="51"/>
      <c r="BA45" s="51"/>
      <c r="BB45" s="51"/>
      <c r="BC45" s="51"/>
      <c r="BD45" s="51"/>
      <c r="BE45" s="51"/>
      <c r="BF45" s="84"/>
    </row>
    <row r="46" spans="1:58" ht="15.75" customHeight="1" x14ac:dyDescent="0.2">
      <c r="A46" s="78"/>
      <c r="B46" s="83"/>
      <c r="C46" s="51"/>
      <c r="D46" s="51"/>
      <c r="E46" s="51"/>
      <c r="F46" s="51"/>
      <c r="G46" s="84"/>
      <c r="H46" s="83"/>
      <c r="I46" s="51"/>
      <c r="J46" s="51"/>
      <c r="K46" s="51"/>
      <c r="L46" s="51"/>
      <c r="M46" s="51"/>
      <c r="N46" s="51"/>
      <c r="O46" s="51"/>
      <c r="P46" s="51"/>
      <c r="Q46" s="51"/>
      <c r="R46" s="51"/>
      <c r="S46" s="51"/>
      <c r="T46" s="84"/>
      <c r="U46" s="83"/>
      <c r="V46" s="51"/>
      <c r="W46" s="51"/>
      <c r="X46" s="51"/>
      <c r="Y46" s="51"/>
      <c r="Z46" s="51"/>
      <c r="AA46" s="51"/>
      <c r="AB46" s="51"/>
      <c r="AC46" s="51"/>
      <c r="AD46" s="84"/>
      <c r="AE46" s="83"/>
      <c r="AF46" s="51"/>
      <c r="AG46" s="51"/>
      <c r="AH46" s="51"/>
      <c r="AI46" s="51"/>
      <c r="AJ46" s="51"/>
      <c r="AK46" s="51"/>
      <c r="AL46" s="51"/>
      <c r="AM46" s="51"/>
      <c r="AN46" s="84"/>
      <c r="AO46" s="83"/>
      <c r="AP46" s="51"/>
      <c r="AQ46" s="51"/>
      <c r="AR46" s="51"/>
      <c r="AS46" s="51"/>
      <c r="AT46" s="51"/>
      <c r="AU46" s="51"/>
      <c r="AV46" s="51"/>
      <c r="AW46" s="51"/>
      <c r="AX46" s="84"/>
      <c r="AY46" s="83"/>
      <c r="AZ46" s="51"/>
      <c r="BA46" s="51"/>
      <c r="BB46" s="51"/>
      <c r="BC46" s="51"/>
      <c r="BD46" s="51"/>
      <c r="BE46" s="51"/>
      <c r="BF46" s="84"/>
    </row>
    <row r="47" spans="1:58" ht="15.75" customHeight="1" x14ac:dyDescent="0.2">
      <c r="A47" s="78"/>
      <c r="B47" s="83"/>
      <c r="C47" s="51"/>
      <c r="D47" s="51"/>
      <c r="E47" s="51"/>
      <c r="F47" s="51"/>
      <c r="G47" s="84"/>
      <c r="H47" s="83"/>
      <c r="I47" s="51"/>
      <c r="J47" s="51"/>
      <c r="K47" s="51"/>
      <c r="L47" s="51"/>
      <c r="M47" s="51"/>
      <c r="N47" s="51"/>
      <c r="O47" s="51"/>
      <c r="P47" s="51"/>
      <c r="Q47" s="51"/>
      <c r="R47" s="51"/>
      <c r="S47" s="51"/>
      <c r="T47" s="84"/>
      <c r="U47" s="83"/>
      <c r="V47" s="51"/>
      <c r="W47" s="51"/>
      <c r="X47" s="51"/>
      <c r="Y47" s="51"/>
      <c r="Z47" s="51"/>
      <c r="AA47" s="51"/>
      <c r="AB47" s="51"/>
      <c r="AC47" s="51"/>
      <c r="AD47" s="84"/>
      <c r="AE47" s="83"/>
      <c r="AF47" s="51"/>
      <c r="AG47" s="51"/>
      <c r="AH47" s="51"/>
      <c r="AI47" s="51"/>
      <c r="AJ47" s="51"/>
      <c r="AK47" s="51"/>
      <c r="AL47" s="51"/>
      <c r="AM47" s="51"/>
      <c r="AN47" s="84"/>
      <c r="AO47" s="83"/>
      <c r="AP47" s="51"/>
      <c r="AQ47" s="51"/>
      <c r="AR47" s="51"/>
      <c r="AS47" s="51"/>
      <c r="AT47" s="51"/>
      <c r="AU47" s="51"/>
      <c r="AV47" s="51"/>
      <c r="AW47" s="51"/>
      <c r="AX47" s="84"/>
      <c r="AY47" s="83"/>
      <c r="AZ47" s="51"/>
      <c r="BA47" s="51"/>
      <c r="BB47" s="51"/>
      <c r="BC47" s="51"/>
      <c r="BD47" s="51"/>
      <c r="BE47" s="51"/>
      <c r="BF47" s="84"/>
    </row>
    <row r="48" spans="1:58" ht="15.75" customHeight="1" x14ac:dyDescent="0.2">
      <c r="A48" s="78"/>
      <c r="B48" s="83"/>
      <c r="C48" s="51"/>
      <c r="D48" s="51"/>
      <c r="E48" s="51"/>
      <c r="F48" s="51"/>
      <c r="G48" s="84"/>
      <c r="H48" s="83"/>
      <c r="I48" s="51"/>
      <c r="J48" s="51"/>
      <c r="K48" s="51"/>
      <c r="L48" s="51"/>
      <c r="M48" s="51"/>
      <c r="N48" s="51"/>
      <c r="O48" s="51"/>
      <c r="P48" s="51"/>
      <c r="Q48" s="51"/>
      <c r="R48" s="51"/>
      <c r="S48" s="51"/>
      <c r="T48" s="84"/>
      <c r="U48" s="83"/>
      <c r="V48" s="51"/>
      <c r="W48" s="51"/>
      <c r="X48" s="51"/>
      <c r="Y48" s="51"/>
      <c r="Z48" s="51"/>
      <c r="AA48" s="51"/>
      <c r="AB48" s="51"/>
      <c r="AC48" s="51"/>
      <c r="AD48" s="84"/>
      <c r="AE48" s="83"/>
      <c r="AF48" s="51"/>
      <c r="AG48" s="51"/>
      <c r="AH48" s="51"/>
      <c r="AI48" s="51"/>
      <c r="AJ48" s="51"/>
      <c r="AK48" s="51"/>
      <c r="AL48" s="51"/>
      <c r="AM48" s="51"/>
      <c r="AN48" s="84"/>
      <c r="AO48" s="83"/>
      <c r="AP48" s="51"/>
      <c r="AQ48" s="51"/>
      <c r="AR48" s="51"/>
      <c r="AS48" s="51"/>
      <c r="AT48" s="51"/>
      <c r="AU48" s="51"/>
      <c r="AV48" s="51"/>
      <c r="AW48" s="51"/>
      <c r="AX48" s="84"/>
      <c r="AY48" s="83"/>
      <c r="AZ48" s="51"/>
      <c r="BA48" s="51"/>
      <c r="BB48" s="51"/>
      <c r="BC48" s="51"/>
      <c r="BD48" s="51"/>
      <c r="BE48" s="51"/>
      <c r="BF48" s="84"/>
    </row>
    <row r="49" spans="1:58" ht="15.75" customHeight="1" x14ac:dyDescent="0.2">
      <c r="A49" s="78"/>
      <c r="B49" s="83"/>
      <c r="C49" s="51"/>
      <c r="D49" s="51"/>
      <c r="E49" s="51"/>
      <c r="F49" s="51"/>
      <c r="G49" s="84"/>
      <c r="H49" s="83"/>
      <c r="I49" s="51"/>
      <c r="J49" s="51"/>
      <c r="K49" s="51"/>
      <c r="L49" s="51"/>
      <c r="M49" s="51"/>
      <c r="N49" s="51"/>
      <c r="O49" s="51"/>
      <c r="P49" s="51"/>
      <c r="Q49" s="51"/>
      <c r="R49" s="51"/>
      <c r="S49" s="51"/>
      <c r="T49" s="84"/>
      <c r="U49" s="83"/>
      <c r="V49" s="51"/>
      <c r="W49" s="51"/>
      <c r="X49" s="51"/>
      <c r="Y49" s="51"/>
      <c r="Z49" s="51"/>
      <c r="AA49" s="51"/>
      <c r="AB49" s="51"/>
      <c r="AC49" s="51"/>
      <c r="AD49" s="84"/>
      <c r="AE49" s="83"/>
      <c r="AF49" s="51"/>
      <c r="AG49" s="51"/>
      <c r="AH49" s="51"/>
      <c r="AI49" s="51"/>
      <c r="AJ49" s="51"/>
      <c r="AK49" s="51"/>
      <c r="AL49" s="51"/>
      <c r="AM49" s="51"/>
      <c r="AN49" s="84"/>
      <c r="AO49" s="83"/>
      <c r="AP49" s="51"/>
      <c r="AQ49" s="51"/>
      <c r="AR49" s="51"/>
      <c r="AS49" s="51"/>
      <c r="AT49" s="51"/>
      <c r="AU49" s="51"/>
      <c r="AV49" s="51"/>
      <c r="AW49" s="51"/>
      <c r="AX49" s="84"/>
      <c r="AY49" s="83"/>
      <c r="AZ49" s="51"/>
      <c r="BA49" s="51"/>
      <c r="BB49" s="51"/>
      <c r="BC49" s="51"/>
      <c r="BD49" s="51"/>
      <c r="BE49" s="51"/>
      <c r="BF49" s="84"/>
    </row>
    <row r="50" spans="1:58" ht="15.75" customHeight="1" x14ac:dyDescent="0.2">
      <c r="A50" s="78"/>
      <c r="B50" s="83"/>
      <c r="C50" s="51"/>
      <c r="D50" s="51"/>
      <c r="E50" s="51"/>
      <c r="F50" s="51"/>
      <c r="G50" s="84"/>
      <c r="H50" s="83"/>
      <c r="I50" s="51"/>
      <c r="J50" s="51"/>
      <c r="K50" s="51"/>
      <c r="L50" s="51"/>
      <c r="M50" s="51"/>
      <c r="N50" s="51"/>
      <c r="O50" s="51"/>
      <c r="P50" s="51"/>
      <c r="Q50" s="51"/>
      <c r="R50" s="51"/>
      <c r="S50" s="51"/>
      <c r="T50" s="84"/>
      <c r="U50" s="83"/>
      <c r="V50" s="51"/>
      <c r="W50" s="51"/>
      <c r="X50" s="51"/>
      <c r="Y50" s="51"/>
      <c r="Z50" s="51"/>
      <c r="AA50" s="51"/>
      <c r="AB50" s="51"/>
      <c r="AC50" s="51"/>
      <c r="AD50" s="84"/>
      <c r="AE50" s="83"/>
      <c r="AF50" s="51"/>
      <c r="AG50" s="51"/>
      <c r="AH50" s="51"/>
      <c r="AI50" s="51"/>
      <c r="AJ50" s="51"/>
      <c r="AK50" s="51"/>
      <c r="AL50" s="51"/>
      <c r="AM50" s="51"/>
      <c r="AN50" s="84"/>
      <c r="AO50" s="83"/>
      <c r="AP50" s="51"/>
      <c r="AQ50" s="51"/>
      <c r="AR50" s="51"/>
      <c r="AS50" s="51"/>
      <c r="AT50" s="51"/>
      <c r="AU50" s="51"/>
      <c r="AV50" s="51"/>
      <c r="AW50" s="51"/>
      <c r="AX50" s="84"/>
      <c r="AY50" s="83"/>
      <c r="AZ50" s="51"/>
      <c r="BA50" s="51"/>
      <c r="BB50" s="51"/>
      <c r="BC50" s="51"/>
      <c r="BD50" s="51"/>
      <c r="BE50" s="51"/>
      <c r="BF50" s="84"/>
    </row>
    <row r="51" spans="1:58" ht="15.75" customHeight="1" x14ac:dyDescent="0.2">
      <c r="A51" s="79"/>
      <c r="B51" s="85"/>
      <c r="C51" s="86"/>
      <c r="D51" s="86"/>
      <c r="E51" s="86"/>
      <c r="F51" s="86"/>
      <c r="G51" s="87"/>
      <c r="H51" s="85"/>
      <c r="I51" s="86"/>
      <c r="J51" s="86"/>
      <c r="K51" s="86"/>
      <c r="L51" s="86"/>
      <c r="M51" s="86"/>
      <c r="N51" s="86"/>
      <c r="O51" s="86"/>
      <c r="P51" s="86"/>
      <c r="Q51" s="86"/>
      <c r="R51" s="86"/>
      <c r="S51" s="86"/>
      <c r="T51" s="87"/>
      <c r="U51" s="85"/>
      <c r="V51" s="86"/>
      <c r="W51" s="86"/>
      <c r="X51" s="86"/>
      <c r="Y51" s="86"/>
      <c r="Z51" s="86"/>
      <c r="AA51" s="86"/>
      <c r="AB51" s="86"/>
      <c r="AC51" s="86"/>
      <c r="AD51" s="87"/>
      <c r="AE51" s="85"/>
      <c r="AF51" s="86"/>
      <c r="AG51" s="86"/>
      <c r="AH51" s="86"/>
      <c r="AI51" s="86"/>
      <c r="AJ51" s="86"/>
      <c r="AK51" s="86"/>
      <c r="AL51" s="86"/>
      <c r="AM51" s="86"/>
      <c r="AN51" s="87"/>
      <c r="AO51" s="85"/>
      <c r="AP51" s="86"/>
      <c r="AQ51" s="86"/>
      <c r="AR51" s="86"/>
      <c r="AS51" s="86"/>
      <c r="AT51" s="86"/>
      <c r="AU51" s="86"/>
      <c r="AV51" s="86"/>
      <c r="AW51" s="86"/>
      <c r="AX51" s="87"/>
      <c r="AY51" s="85"/>
      <c r="AZ51" s="86"/>
      <c r="BA51" s="86"/>
      <c r="BB51" s="86"/>
      <c r="BC51" s="86"/>
      <c r="BD51" s="86"/>
      <c r="BE51" s="86"/>
      <c r="BF51" s="87"/>
    </row>
    <row r="52" spans="1:58" ht="15.75" customHeight="1" x14ac:dyDescent="0.2">
      <c r="A52" s="77"/>
      <c r="B52" s="80"/>
      <c r="C52" s="81"/>
      <c r="D52" s="81"/>
      <c r="E52" s="81"/>
      <c r="F52" s="81"/>
      <c r="G52" s="82"/>
      <c r="H52" s="80"/>
      <c r="I52" s="81"/>
      <c r="J52" s="81"/>
      <c r="K52" s="81"/>
      <c r="L52" s="81"/>
      <c r="M52" s="81"/>
      <c r="N52" s="81"/>
      <c r="O52" s="81"/>
      <c r="P52" s="81"/>
      <c r="Q52" s="81"/>
      <c r="R52" s="81"/>
      <c r="S52" s="81"/>
      <c r="T52" s="82"/>
      <c r="U52" s="80"/>
      <c r="V52" s="81"/>
      <c r="W52" s="81"/>
      <c r="X52" s="81"/>
      <c r="Y52" s="81"/>
      <c r="Z52" s="81"/>
      <c r="AA52" s="81"/>
      <c r="AB52" s="81"/>
      <c r="AC52" s="81"/>
      <c r="AD52" s="82"/>
      <c r="AE52" s="80"/>
      <c r="AF52" s="81"/>
      <c r="AG52" s="81"/>
      <c r="AH52" s="81"/>
      <c r="AI52" s="81"/>
      <c r="AJ52" s="81"/>
      <c r="AK52" s="81"/>
      <c r="AL52" s="81"/>
      <c r="AM52" s="81"/>
      <c r="AN52" s="82"/>
      <c r="AO52" s="80"/>
      <c r="AP52" s="81"/>
      <c r="AQ52" s="81"/>
      <c r="AR52" s="81"/>
      <c r="AS52" s="81"/>
      <c r="AT52" s="81"/>
      <c r="AU52" s="81"/>
      <c r="AV52" s="81"/>
      <c r="AW52" s="81"/>
      <c r="AX52" s="82"/>
      <c r="AY52" s="80"/>
      <c r="AZ52" s="81"/>
      <c r="BA52" s="81"/>
      <c r="BB52" s="81"/>
      <c r="BC52" s="81"/>
      <c r="BD52" s="81"/>
      <c r="BE52" s="81"/>
      <c r="BF52" s="82"/>
    </row>
    <row r="53" spans="1:58" ht="15.75" customHeight="1" x14ac:dyDescent="0.2">
      <c r="A53" s="78"/>
      <c r="B53" s="83"/>
      <c r="C53" s="51"/>
      <c r="D53" s="51"/>
      <c r="E53" s="51"/>
      <c r="F53" s="51"/>
      <c r="G53" s="84"/>
      <c r="H53" s="83"/>
      <c r="I53" s="51"/>
      <c r="J53" s="51"/>
      <c r="K53" s="51"/>
      <c r="L53" s="51"/>
      <c r="M53" s="51"/>
      <c r="N53" s="51"/>
      <c r="O53" s="51"/>
      <c r="P53" s="51"/>
      <c r="Q53" s="51"/>
      <c r="R53" s="51"/>
      <c r="S53" s="51"/>
      <c r="T53" s="84"/>
      <c r="U53" s="83"/>
      <c r="V53" s="51"/>
      <c r="W53" s="51"/>
      <c r="X53" s="51"/>
      <c r="Y53" s="51"/>
      <c r="Z53" s="51"/>
      <c r="AA53" s="51"/>
      <c r="AB53" s="51"/>
      <c r="AC53" s="51"/>
      <c r="AD53" s="84"/>
      <c r="AE53" s="83"/>
      <c r="AF53" s="51"/>
      <c r="AG53" s="51"/>
      <c r="AH53" s="51"/>
      <c r="AI53" s="51"/>
      <c r="AJ53" s="51"/>
      <c r="AK53" s="51"/>
      <c r="AL53" s="51"/>
      <c r="AM53" s="51"/>
      <c r="AN53" s="84"/>
      <c r="AO53" s="83"/>
      <c r="AP53" s="51"/>
      <c r="AQ53" s="51"/>
      <c r="AR53" s="51"/>
      <c r="AS53" s="51"/>
      <c r="AT53" s="51"/>
      <c r="AU53" s="51"/>
      <c r="AV53" s="51"/>
      <c r="AW53" s="51"/>
      <c r="AX53" s="84"/>
      <c r="AY53" s="83"/>
      <c r="AZ53" s="51"/>
      <c r="BA53" s="51"/>
      <c r="BB53" s="51"/>
      <c r="BC53" s="51"/>
      <c r="BD53" s="51"/>
      <c r="BE53" s="51"/>
      <c r="BF53" s="84"/>
    </row>
    <row r="54" spans="1:58" ht="15.75" customHeight="1" x14ac:dyDescent="0.2">
      <c r="A54" s="78"/>
      <c r="B54" s="83"/>
      <c r="C54" s="51"/>
      <c r="D54" s="51"/>
      <c r="E54" s="51"/>
      <c r="F54" s="51"/>
      <c r="G54" s="84"/>
      <c r="H54" s="83"/>
      <c r="I54" s="51"/>
      <c r="J54" s="51"/>
      <c r="K54" s="51"/>
      <c r="L54" s="51"/>
      <c r="M54" s="51"/>
      <c r="N54" s="51"/>
      <c r="O54" s="51"/>
      <c r="P54" s="51"/>
      <c r="Q54" s="51"/>
      <c r="R54" s="51"/>
      <c r="S54" s="51"/>
      <c r="T54" s="84"/>
      <c r="U54" s="83"/>
      <c r="V54" s="51"/>
      <c r="W54" s="51"/>
      <c r="X54" s="51"/>
      <c r="Y54" s="51"/>
      <c r="Z54" s="51"/>
      <c r="AA54" s="51"/>
      <c r="AB54" s="51"/>
      <c r="AC54" s="51"/>
      <c r="AD54" s="84"/>
      <c r="AE54" s="83"/>
      <c r="AF54" s="51"/>
      <c r="AG54" s="51"/>
      <c r="AH54" s="51"/>
      <c r="AI54" s="51"/>
      <c r="AJ54" s="51"/>
      <c r="AK54" s="51"/>
      <c r="AL54" s="51"/>
      <c r="AM54" s="51"/>
      <c r="AN54" s="84"/>
      <c r="AO54" s="83"/>
      <c r="AP54" s="51"/>
      <c r="AQ54" s="51"/>
      <c r="AR54" s="51"/>
      <c r="AS54" s="51"/>
      <c r="AT54" s="51"/>
      <c r="AU54" s="51"/>
      <c r="AV54" s="51"/>
      <c r="AW54" s="51"/>
      <c r="AX54" s="84"/>
      <c r="AY54" s="83"/>
      <c r="AZ54" s="51"/>
      <c r="BA54" s="51"/>
      <c r="BB54" s="51"/>
      <c r="BC54" s="51"/>
      <c r="BD54" s="51"/>
      <c r="BE54" s="51"/>
      <c r="BF54" s="84"/>
    </row>
    <row r="55" spans="1:58" ht="15.75" customHeight="1" x14ac:dyDescent="0.2">
      <c r="A55" s="78"/>
      <c r="B55" s="83"/>
      <c r="C55" s="51"/>
      <c r="D55" s="51"/>
      <c r="E55" s="51"/>
      <c r="F55" s="51"/>
      <c r="G55" s="84"/>
      <c r="H55" s="83"/>
      <c r="I55" s="51"/>
      <c r="J55" s="51"/>
      <c r="K55" s="51"/>
      <c r="L55" s="51"/>
      <c r="M55" s="51"/>
      <c r="N55" s="51"/>
      <c r="O55" s="51"/>
      <c r="P55" s="51"/>
      <c r="Q55" s="51"/>
      <c r="R55" s="51"/>
      <c r="S55" s="51"/>
      <c r="T55" s="84"/>
      <c r="U55" s="83"/>
      <c r="V55" s="51"/>
      <c r="W55" s="51"/>
      <c r="X55" s="51"/>
      <c r="Y55" s="51"/>
      <c r="Z55" s="51"/>
      <c r="AA55" s="51"/>
      <c r="AB55" s="51"/>
      <c r="AC55" s="51"/>
      <c r="AD55" s="84"/>
      <c r="AE55" s="83"/>
      <c r="AF55" s="51"/>
      <c r="AG55" s="51"/>
      <c r="AH55" s="51"/>
      <c r="AI55" s="51"/>
      <c r="AJ55" s="51"/>
      <c r="AK55" s="51"/>
      <c r="AL55" s="51"/>
      <c r="AM55" s="51"/>
      <c r="AN55" s="84"/>
      <c r="AO55" s="83"/>
      <c r="AP55" s="51"/>
      <c r="AQ55" s="51"/>
      <c r="AR55" s="51"/>
      <c r="AS55" s="51"/>
      <c r="AT55" s="51"/>
      <c r="AU55" s="51"/>
      <c r="AV55" s="51"/>
      <c r="AW55" s="51"/>
      <c r="AX55" s="84"/>
      <c r="AY55" s="83"/>
      <c r="AZ55" s="51"/>
      <c r="BA55" s="51"/>
      <c r="BB55" s="51"/>
      <c r="BC55" s="51"/>
      <c r="BD55" s="51"/>
      <c r="BE55" s="51"/>
      <c r="BF55" s="84"/>
    </row>
    <row r="56" spans="1:58" ht="15.75" customHeight="1" x14ac:dyDescent="0.2">
      <c r="A56" s="78"/>
      <c r="B56" s="83"/>
      <c r="C56" s="51"/>
      <c r="D56" s="51"/>
      <c r="E56" s="51"/>
      <c r="F56" s="51"/>
      <c r="G56" s="84"/>
      <c r="H56" s="83"/>
      <c r="I56" s="51"/>
      <c r="J56" s="51"/>
      <c r="K56" s="51"/>
      <c r="L56" s="51"/>
      <c r="M56" s="51"/>
      <c r="N56" s="51"/>
      <c r="O56" s="51"/>
      <c r="P56" s="51"/>
      <c r="Q56" s="51"/>
      <c r="R56" s="51"/>
      <c r="S56" s="51"/>
      <c r="T56" s="84"/>
      <c r="U56" s="83"/>
      <c r="V56" s="51"/>
      <c r="W56" s="51"/>
      <c r="X56" s="51"/>
      <c r="Y56" s="51"/>
      <c r="Z56" s="51"/>
      <c r="AA56" s="51"/>
      <c r="AB56" s="51"/>
      <c r="AC56" s="51"/>
      <c r="AD56" s="84"/>
      <c r="AE56" s="83"/>
      <c r="AF56" s="51"/>
      <c r="AG56" s="51"/>
      <c r="AH56" s="51"/>
      <c r="AI56" s="51"/>
      <c r="AJ56" s="51"/>
      <c r="AK56" s="51"/>
      <c r="AL56" s="51"/>
      <c r="AM56" s="51"/>
      <c r="AN56" s="84"/>
      <c r="AO56" s="83"/>
      <c r="AP56" s="51"/>
      <c r="AQ56" s="51"/>
      <c r="AR56" s="51"/>
      <c r="AS56" s="51"/>
      <c r="AT56" s="51"/>
      <c r="AU56" s="51"/>
      <c r="AV56" s="51"/>
      <c r="AW56" s="51"/>
      <c r="AX56" s="84"/>
      <c r="AY56" s="83"/>
      <c r="AZ56" s="51"/>
      <c r="BA56" s="51"/>
      <c r="BB56" s="51"/>
      <c r="BC56" s="51"/>
      <c r="BD56" s="51"/>
      <c r="BE56" s="51"/>
      <c r="BF56" s="84"/>
    </row>
    <row r="57" spans="1:58" ht="15.75" customHeight="1" x14ac:dyDescent="0.2">
      <c r="A57" s="78"/>
      <c r="B57" s="83"/>
      <c r="C57" s="51"/>
      <c r="D57" s="51"/>
      <c r="E57" s="51"/>
      <c r="F57" s="51"/>
      <c r="G57" s="84"/>
      <c r="H57" s="83"/>
      <c r="I57" s="51"/>
      <c r="J57" s="51"/>
      <c r="K57" s="51"/>
      <c r="L57" s="51"/>
      <c r="M57" s="51"/>
      <c r="N57" s="51"/>
      <c r="O57" s="51"/>
      <c r="P57" s="51"/>
      <c r="Q57" s="51"/>
      <c r="R57" s="51"/>
      <c r="S57" s="51"/>
      <c r="T57" s="84"/>
      <c r="U57" s="83"/>
      <c r="V57" s="51"/>
      <c r="W57" s="51"/>
      <c r="X57" s="51"/>
      <c r="Y57" s="51"/>
      <c r="Z57" s="51"/>
      <c r="AA57" s="51"/>
      <c r="AB57" s="51"/>
      <c r="AC57" s="51"/>
      <c r="AD57" s="84"/>
      <c r="AE57" s="83"/>
      <c r="AF57" s="51"/>
      <c r="AG57" s="51"/>
      <c r="AH57" s="51"/>
      <c r="AI57" s="51"/>
      <c r="AJ57" s="51"/>
      <c r="AK57" s="51"/>
      <c r="AL57" s="51"/>
      <c r="AM57" s="51"/>
      <c r="AN57" s="84"/>
      <c r="AO57" s="83"/>
      <c r="AP57" s="51"/>
      <c r="AQ57" s="51"/>
      <c r="AR57" s="51"/>
      <c r="AS57" s="51"/>
      <c r="AT57" s="51"/>
      <c r="AU57" s="51"/>
      <c r="AV57" s="51"/>
      <c r="AW57" s="51"/>
      <c r="AX57" s="84"/>
      <c r="AY57" s="83"/>
      <c r="AZ57" s="51"/>
      <c r="BA57" s="51"/>
      <c r="BB57" s="51"/>
      <c r="BC57" s="51"/>
      <c r="BD57" s="51"/>
      <c r="BE57" s="51"/>
      <c r="BF57" s="84"/>
    </row>
    <row r="58" spans="1:58" ht="15.75" customHeight="1" x14ac:dyDescent="0.2">
      <c r="A58" s="78"/>
      <c r="B58" s="83"/>
      <c r="C58" s="51"/>
      <c r="D58" s="51"/>
      <c r="E58" s="51"/>
      <c r="F58" s="51"/>
      <c r="G58" s="84"/>
      <c r="H58" s="83"/>
      <c r="I58" s="51"/>
      <c r="J58" s="51"/>
      <c r="K58" s="51"/>
      <c r="L58" s="51"/>
      <c r="M58" s="51"/>
      <c r="N58" s="51"/>
      <c r="O58" s="51"/>
      <c r="P58" s="51"/>
      <c r="Q58" s="51"/>
      <c r="R58" s="51"/>
      <c r="S58" s="51"/>
      <c r="T58" s="84"/>
      <c r="U58" s="83"/>
      <c r="V58" s="51"/>
      <c r="W58" s="51"/>
      <c r="X58" s="51"/>
      <c r="Y58" s="51"/>
      <c r="Z58" s="51"/>
      <c r="AA58" s="51"/>
      <c r="AB58" s="51"/>
      <c r="AC58" s="51"/>
      <c r="AD58" s="84"/>
      <c r="AE58" s="83"/>
      <c r="AF58" s="51"/>
      <c r="AG58" s="51"/>
      <c r="AH58" s="51"/>
      <c r="AI58" s="51"/>
      <c r="AJ58" s="51"/>
      <c r="AK58" s="51"/>
      <c r="AL58" s="51"/>
      <c r="AM58" s="51"/>
      <c r="AN58" s="84"/>
      <c r="AO58" s="83"/>
      <c r="AP58" s="51"/>
      <c r="AQ58" s="51"/>
      <c r="AR58" s="51"/>
      <c r="AS58" s="51"/>
      <c r="AT58" s="51"/>
      <c r="AU58" s="51"/>
      <c r="AV58" s="51"/>
      <c r="AW58" s="51"/>
      <c r="AX58" s="84"/>
      <c r="AY58" s="83"/>
      <c r="AZ58" s="51"/>
      <c r="BA58" s="51"/>
      <c r="BB58" s="51"/>
      <c r="BC58" s="51"/>
      <c r="BD58" s="51"/>
      <c r="BE58" s="51"/>
      <c r="BF58" s="84"/>
    </row>
    <row r="59" spans="1:58" ht="15.75" customHeight="1" x14ac:dyDescent="0.2">
      <c r="A59" s="78"/>
      <c r="B59" s="83"/>
      <c r="C59" s="51"/>
      <c r="D59" s="51"/>
      <c r="E59" s="51"/>
      <c r="F59" s="51"/>
      <c r="G59" s="84"/>
      <c r="H59" s="83"/>
      <c r="I59" s="51"/>
      <c r="J59" s="51"/>
      <c r="K59" s="51"/>
      <c r="L59" s="51"/>
      <c r="M59" s="51"/>
      <c r="N59" s="51"/>
      <c r="O59" s="51"/>
      <c r="P59" s="51"/>
      <c r="Q59" s="51"/>
      <c r="R59" s="51"/>
      <c r="S59" s="51"/>
      <c r="T59" s="84"/>
      <c r="U59" s="83"/>
      <c r="V59" s="51"/>
      <c r="W59" s="51"/>
      <c r="X59" s="51"/>
      <c r="Y59" s="51"/>
      <c r="Z59" s="51"/>
      <c r="AA59" s="51"/>
      <c r="AB59" s="51"/>
      <c r="AC59" s="51"/>
      <c r="AD59" s="84"/>
      <c r="AE59" s="83"/>
      <c r="AF59" s="51"/>
      <c r="AG59" s="51"/>
      <c r="AH59" s="51"/>
      <c r="AI59" s="51"/>
      <c r="AJ59" s="51"/>
      <c r="AK59" s="51"/>
      <c r="AL59" s="51"/>
      <c r="AM59" s="51"/>
      <c r="AN59" s="84"/>
      <c r="AO59" s="83"/>
      <c r="AP59" s="51"/>
      <c r="AQ59" s="51"/>
      <c r="AR59" s="51"/>
      <c r="AS59" s="51"/>
      <c r="AT59" s="51"/>
      <c r="AU59" s="51"/>
      <c r="AV59" s="51"/>
      <c r="AW59" s="51"/>
      <c r="AX59" s="84"/>
      <c r="AY59" s="83"/>
      <c r="AZ59" s="51"/>
      <c r="BA59" s="51"/>
      <c r="BB59" s="51"/>
      <c r="BC59" s="51"/>
      <c r="BD59" s="51"/>
      <c r="BE59" s="51"/>
      <c r="BF59" s="84"/>
    </row>
    <row r="60" spans="1:58" ht="15.75" customHeight="1" x14ac:dyDescent="0.2">
      <c r="A60" s="78"/>
      <c r="B60" s="83"/>
      <c r="C60" s="51"/>
      <c r="D60" s="51"/>
      <c r="E60" s="51"/>
      <c r="F60" s="51"/>
      <c r="G60" s="84"/>
      <c r="H60" s="83"/>
      <c r="I60" s="51"/>
      <c r="J60" s="51"/>
      <c r="K60" s="51"/>
      <c r="L60" s="51"/>
      <c r="M60" s="51"/>
      <c r="N60" s="51"/>
      <c r="O60" s="51"/>
      <c r="P60" s="51"/>
      <c r="Q60" s="51"/>
      <c r="R60" s="51"/>
      <c r="S60" s="51"/>
      <c r="T60" s="84"/>
      <c r="U60" s="83"/>
      <c r="V60" s="51"/>
      <c r="W60" s="51"/>
      <c r="X60" s="51"/>
      <c r="Y60" s="51"/>
      <c r="Z60" s="51"/>
      <c r="AA60" s="51"/>
      <c r="AB60" s="51"/>
      <c r="AC60" s="51"/>
      <c r="AD60" s="84"/>
      <c r="AE60" s="83"/>
      <c r="AF60" s="51"/>
      <c r="AG60" s="51"/>
      <c r="AH60" s="51"/>
      <c r="AI60" s="51"/>
      <c r="AJ60" s="51"/>
      <c r="AK60" s="51"/>
      <c r="AL60" s="51"/>
      <c r="AM60" s="51"/>
      <c r="AN60" s="84"/>
      <c r="AO60" s="83"/>
      <c r="AP60" s="51"/>
      <c r="AQ60" s="51"/>
      <c r="AR60" s="51"/>
      <c r="AS60" s="51"/>
      <c r="AT60" s="51"/>
      <c r="AU60" s="51"/>
      <c r="AV60" s="51"/>
      <c r="AW60" s="51"/>
      <c r="AX60" s="84"/>
      <c r="AY60" s="83"/>
      <c r="AZ60" s="51"/>
      <c r="BA60" s="51"/>
      <c r="BB60" s="51"/>
      <c r="BC60" s="51"/>
      <c r="BD60" s="51"/>
      <c r="BE60" s="51"/>
      <c r="BF60" s="84"/>
    </row>
    <row r="61" spans="1:58" ht="15.75" customHeight="1" x14ac:dyDescent="0.2">
      <c r="A61" s="78"/>
      <c r="B61" s="83"/>
      <c r="C61" s="51"/>
      <c r="D61" s="51"/>
      <c r="E61" s="51"/>
      <c r="F61" s="51"/>
      <c r="G61" s="84"/>
      <c r="H61" s="83"/>
      <c r="I61" s="51"/>
      <c r="J61" s="51"/>
      <c r="K61" s="51"/>
      <c r="L61" s="51"/>
      <c r="M61" s="51"/>
      <c r="N61" s="51"/>
      <c r="O61" s="51"/>
      <c r="P61" s="51"/>
      <c r="Q61" s="51"/>
      <c r="R61" s="51"/>
      <c r="S61" s="51"/>
      <c r="T61" s="84"/>
      <c r="U61" s="83"/>
      <c r="V61" s="51"/>
      <c r="W61" s="51"/>
      <c r="X61" s="51"/>
      <c r="Y61" s="51"/>
      <c r="Z61" s="51"/>
      <c r="AA61" s="51"/>
      <c r="AB61" s="51"/>
      <c r="AC61" s="51"/>
      <c r="AD61" s="84"/>
      <c r="AE61" s="83"/>
      <c r="AF61" s="51"/>
      <c r="AG61" s="51"/>
      <c r="AH61" s="51"/>
      <c r="AI61" s="51"/>
      <c r="AJ61" s="51"/>
      <c r="AK61" s="51"/>
      <c r="AL61" s="51"/>
      <c r="AM61" s="51"/>
      <c r="AN61" s="84"/>
      <c r="AO61" s="83"/>
      <c r="AP61" s="51"/>
      <c r="AQ61" s="51"/>
      <c r="AR61" s="51"/>
      <c r="AS61" s="51"/>
      <c r="AT61" s="51"/>
      <c r="AU61" s="51"/>
      <c r="AV61" s="51"/>
      <c r="AW61" s="51"/>
      <c r="AX61" s="84"/>
      <c r="AY61" s="83"/>
      <c r="AZ61" s="51"/>
      <c r="BA61" s="51"/>
      <c r="BB61" s="51"/>
      <c r="BC61" s="51"/>
      <c r="BD61" s="51"/>
      <c r="BE61" s="51"/>
      <c r="BF61" s="84"/>
    </row>
    <row r="62" spans="1:58" ht="15.75" customHeight="1" x14ac:dyDescent="0.2">
      <c r="A62" s="79"/>
      <c r="B62" s="85"/>
      <c r="C62" s="86"/>
      <c r="D62" s="86"/>
      <c r="E62" s="86"/>
      <c r="F62" s="86"/>
      <c r="G62" s="87"/>
      <c r="H62" s="85"/>
      <c r="I62" s="86"/>
      <c r="J62" s="86"/>
      <c r="K62" s="86"/>
      <c r="L62" s="86"/>
      <c r="M62" s="86"/>
      <c r="N62" s="86"/>
      <c r="O62" s="86"/>
      <c r="P62" s="86"/>
      <c r="Q62" s="86"/>
      <c r="R62" s="86"/>
      <c r="S62" s="86"/>
      <c r="T62" s="87"/>
      <c r="U62" s="85"/>
      <c r="V62" s="86"/>
      <c r="W62" s="86"/>
      <c r="X62" s="86"/>
      <c r="Y62" s="86"/>
      <c r="Z62" s="86"/>
      <c r="AA62" s="86"/>
      <c r="AB62" s="86"/>
      <c r="AC62" s="86"/>
      <c r="AD62" s="87"/>
      <c r="AE62" s="85"/>
      <c r="AF62" s="86"/>
      <c r="AG62" s="86"/>
      <c r="AH62" s="86"/>
      <c r="AI62" s="86"/>
      <c r="AJ62" s="86"/>
      <c r="AK62" s="86"/>
      <c r="AL62" s="86"/>
      <c r="AM62" s="86"/>
      <c r="AN62" s="87"/>
      <c r="AO62" s="85"/>
      <c r="AP62" s="86"/>
      <c r="AQ62" s="86"/>
      <c r="AR62" s="86"/>
      <c r="AS62" s="86"/>
      <c r="AT62" s="86"/>
      <c r="AU62" s="86"/>
      <c r="AV62" s="86"/>
      <c r="AW62" s="86"/>
      <c r="AX62" s="87"/>
      <c r="AY62" s="85"/>
      <c r="AZ62" s="86"/>
      <c r="BA62" s="86"/>
      <c r="BB62" s="86"/>
      <c r="BC62" s="86"/>
      <c r="BD62" s="86"/>
      <c r="BE62" s="86"/>
      <c r="BF62" s="87"/>
    </row>
    <row r="63" spans="1:58" ht="15.75" customHeight="1" x14ac:dyDescent="0.2">
      <c r="A63" s="77"/>
      <c r="B63" s="80"/>
      <c r="C63" s="81"/>
      <c r="D63" s="81"/>
      <c r="E63" s="81"/>
      <c r="F63" s="81"/>
      <c r="G63" s="82"/>
      <c r="H63" s="80"/>
      <c r="I63" s="81"/>
      <c r="J63" s="81"/>
      <c r="K63" s="81"/>
      <c r="L63" s="81"/>
      <c r="M63" s="81"/>
      <c r="N63" s="81"/>
      <c r="O63" s="81"/>
      <c r="P63" s="81"/>
      <c r="Q63" s="81"/>
      <c r="R63" s="81"/>
      <c r="S63" s="81"/>
      <c r="T63" s="82"/>
      <c r="U63" s="80"/>
      <c r="V63" s="81"/>
      <c r="W63" s="81"/>
      <c r="X63" s="81"/>
      <c r="Y63" s="81"/>
      <c r="Z63" s="81"/>
      <c r="AA63" s="81"/>
      <c r="AB63" s="81"/>
      <c r="AC63" s="81"/>
      <c r="AD63" s="82"/>
      <c r="AE63" s="80"/>
      <c r="AF63" s="81"/>
      <c r="AG63" s="81"/>
      <c r="AH63" s="81"/>
      <c r="AI63" s="81"/>
      <c r="AJ63" s="81"/>
      <c r="AK63" s="81"/>
      <c r="AL63" s="81"/>
      <c r="AM63" s="81"/>
      <c r="AN63" s="82"/>
      <c r="AO63" s="80"/>
      <c r="AP63" s="81"/>
      <c r="AQ63" s="81"/>
      <c r="AR63" s="81"/>
      <c r="AS63" s="81"/>
      <c r="AT63" s="81"/>
      <c r="AU63" s="81"/>
      <c r="AV63" s="81"/>
      <c r="AW63" s="81"/>
      <c r="AX63" s="82"/>
      <c r="AY63" s="80"/>
      <c r="AZ63" s="81"/>
      <c r="BA63" s="81"/>
      <c r="BB63" s="81"/>
      <c r="BC63" s="81"/>
      <c r="BD63" s="81"/>
      <c r="BE63" s="81"/>
      <c r="BF63" s="82"/>
    </row>
    <row r="64" spans="1:58" ht="15.75" customHeight="1" x14ac:dyDescent="0.2">
      <c r="A64" s="78"/>
      <c r="B64" s="83"/>
      <c r="C64" s="51"/>
      <c r="D64" s="51"/>
      <c r="E64" s="51"/>
      <c r="F64" s="51"/>
      <c r="G64" s="84"/>
      <c r="H64" s="83"/>
      <c r="I64" s="51"/>
      <c r="J64" s="51"/>
      <c r="K64" s="51"/>
      <c r="L64" s="51"/>
      <c r="M64" s="51"/>
      <c r="N64" s="51"/>
      <c r="O64" s="51"/>
      <c r="P64" s="51"/>
      <c r="Q64" s="51"/>
      <c r="R64" s="51"/>
      <c r="S64" s="51"/>
      <c r="T64" s="84"/>
      <c r="U64" s="83"/>
      <c r="V64" s="51"/>
      <c r="W64" s="51"/>
      <c r="X64" s="51"/>
      <c r="Y64" s="51"/>
      <c r="Z64" s="51"/>
      <c r="AA64" s="51"/>
      <c r="AB64" s="51"/>
      <c r="AC64" s="51"/>
      <c r="AD64" s="84"/>
      <c r="AE64" s="83"/>
      <c r="AF64" s="51"/>
      <c r="AG64" s="51"/>
      <c r="AH64" s="51"/>
      <c r="AI64" s="51"/>
      <c r="AJ64" s="51"/>
      <c r="AK64" s="51"/>
      <c r="AL64" s="51"/>
      <c r="AM64" s="51"/>
      <c r="AN64" s="84"/>
      <c r="AO64" s="83"/>
      <c r="AP64" s="51"/>
      <c r="AQ64" s="51"/>
      <c r="AR64" s="51"/>
      <c r="AS64" s="51"/>
      <c r="AT64" s="51"/>
      <c r="AU64" s="51"/>
      <c r="AV64" s="51"/>
      <c r="AW64" s="51"/>
      <c r="AX64" s="84"/>
      <c r="AY64" s="83"/>
      <c r="AZ64" s="51"/>
      <c r="BA64" s="51"/>
      <c r="BB64" s="51"/>
      <c r="BC64" s="51"/>
      <c r="BD64" s="51"/>
      <c r="BE64" s="51"/>
      <c r="BF64" s="84"/>
    </row>
    <row r="65" spans="1:58" ht="15.75" customHeight="1" x14ac:dyDescent="0.2">
      <c r="A65" s="78"/>
      <c r="B65" s="83"/>
      <c r="C65" s="51"/>
      <c r="D65" s="51"/>
      <c r="E65" s="51"/>
      <c r="F65" s="51"/>
      <c r="G65" s="84"/>
      <c r="H65" s="83"/>
      <c r="I65" s="51"/>
      <c r="J65" s="51"/>
      <c r="K65" s="51"/>
      <c r="L65" s="51"/>
      <c r="M65" s="51"/>
      <c r="N65" s="51"/>
      <c r="O65" s="51"/>
      <c r="P65" s="51"/>
      <c r="Q65" s="51"/>
      <c r="R65" s="51"/>
      <c r="S65" s="51"/>
      <c r="T65" s="84"/>
      <c r="U65" s="83"/>
      <c r="V65" s="51"/>
      <c r="W65" s="51"/>
      <c r="X65" s="51"/>
      <c r="Y65" s="51"/>
      <c r="Z65" s="51"/>
      <c r="AA65" s="51"/>
      <c r="AB65" s="51"/>
      <c r="AC65" s="51"/>
      <c r="AD65" s="84"/>
      <c r="AE65" s="83"/>
      <c r="AF65" s="51"/>
      <c r="AG65" s="51"/>
      <c r="AH65" s="51"/>
      <c r="AI65" s="51"/>
      <c r="AJ65" s="51"/>
      <c r="AK65" s="51"/>
      <c r="AL65" s="51"/>
      <c r="AM65" s="51"/>
      <c r="AN65" s="84"/>
      <c r="AO65" s="83"/>
      <c r="AP65" s="51"/>
      <c r="AQ65" s="51"/>
      <c r="AR65" s="51"/>
      <c r="AS65" s="51"/>
      <c r="AT65" s="51"/>
      <c r="AU65" s="51"/>
      <c r="AV65" s="51"/>
      <c r="AW65" s="51"/>
      <c r="AX65" s="84"/>
      <c r="AY65" s="83"/>
      <c r="AZ65" s="51"/>
      <c r="BA65" s="51"/>
      <c r="BB65" s="51"/>
      <c r="BC65" s="51"/>
      <c r="BD65" s="51"/>
      <c r="BE65" s="51"/>
      <c r="BF65" s="84"/>
    </row>
    <row r="66" spans="1:58" ht="15.75" customHeight="1" x14ac:dyDescent="0.2">
      <c r="A66" s="78"/>
      <c r="B66" s="83"/>
      <c r="C66" s="51"/>
      <c r="D66" s="51"/>
      <c r="E66" s="51"/>
      <c r="F66" s="51"/>
      <c r="G66" s="84"/>
      <c r="H66" s="83"/>
      <c r="I66" s="51"/>
      <c r="J66" s="51"/>
      <c r="K66" s="51"/>
      <c r="L66" s="51"/>
      <c r="M66" s="51"/>
      <c r="N66" s="51"/>
      <c r="O66" s="51"/>
      <c r="P66" s="51"/>
      <c r="Q66" s="51"/>
      <c r="R66" s="51"/>
      <c r="S66" s="51"/>
      <c r="T66" s="84"/>
      <c r="U66" s="83"/>
      <c r="V66" s="51"/>
      <c r="W66" s="51"/>
      <c r="X66" s="51"/>
      <c r="Y66" s="51"/>
      <c r="Z66" s="51"/>
      <c r="AA66" s="51"/>
      <c r="AB66" s="51"/>
      <c r="AC66" s="51"/>
      <c r="AD66" s="84"/>
      <c r="AE66" s="83"/>
      <c r="AF66" s="51"/>
      <c r="AG66" s="51"/>
      <c r="AH66" s="51"/>
      <c r="AI66" s="51"/>
      <c r="AJ66" s="51"/>
      <c r="AK66" s="51"/>
      <c r="AL66" s="51"/>
      <c r="AM66" s="51"/>
      <c r="AN66" s="84"/>
      <c r="AO66" s="83"/>
      <c r="AP66" s="51"/>
      <c r="AQ66" s="51"/>
      <c r="AR66" s="51"/>
      <c r="AS66" s="51"/>
      <c r="AT66" s="51"/>
      <c r="AU66" s="51"/>
      <c r="AV66" s="51"/>
      <c r="AW66" s="51"/>
      <c r="AX66" s="84"/>
      <c r="AY66" s="83"/>
      <c r="AZ66" s="51"/>
      <c r="BA66" s="51"/>
      <c r="BB66" s="51"/>
      <c r="BC66" s="51"/>
      <c r="BD66" s="51"/>
      <c r="BE66" s="51"/>
      <c r="BF66" s="84"/>
    </row>
    <row r="67" spans="1:58" ht="15.75" customHeight="1" x14ac:dyDescent="0.2">
      <c r="A67" s="78"/>
      <c r="B67" s="83"/>
      <c r="C67" s="51"/>
      <c r="D67" s="51"/>
      <c r="E67" s="51"/>
      <c r="F67" s="51"/>
      <c r="G67" s="84"/>
      <c r="H67" s="83"/>
      <c r="I67" s="51"/>
      <c r="J67" s="51"/>
      <c r="K67" s="51"/>
      <c r="L67" s="51"/>
      <c r="M67" s="51"/>
      <c r="N67" s="51"/>
      <c r="O67" s="51"/>
      <c r="P67" s="51"/>
      <c r="Q67" s="51"/>
      <c r="R67" s="51"/>
      <c r="S67" s="51"/>
      <c r="T67" s="84"/>
      <c r="U67" s="83"/>
      <c r="V67" s="51"/>
      <c r="W67" s="51"/>
      <c r="X67" s="51"/>
      <c r="Y67" s="51"/>
      <c r="Z67" s="51"/>
      <c r="AA67" s="51"/>
      <c r="AB67" s="51"/>
      <c r="AC67" s="51"/>
      <c r="AD67" s="84"/>
      <c r="AE67" s="83"/>
      <c r="AF67" s="51"/>
      <c r="AG67" s="51"/>
      <c r="AH67" s="51"/>
      <c r="AI67" s="51"/>
      <c r="AJ67" s="51"/>
      <c r="AK67" s="51"/>
      <c r="AL67" s="51"/>
      <c r="AM67" s="51"/>
      <c r="AN67" s="84"/>
      <c r="AO67" s="83"/>
      <c r="AP67" s="51"/>
      <c r="AQ67" s="51"/>
      <c r="AR67" s="51"/>
      <c r="AS67" s="51"/>
      <c r="AT67" s="51"/>
      <c r="AU67" s="51"/>
      <c r="AV67" s="51"/>
      <c r="AW67" s="51"/>
      <c r="AX67" s="84"/>
      <c r="AY67" s="83"/>
      <c r="AZ67" s="51"/>
      <c r="BA67" s="51"/>
      <c r="BB67" s="51"/>
      <c r="BC67" s="51"/>
      <c r="BD67" s="51"/>
      <c r="BE67" s="51"/>
      <c r="BF67" s="84"/>
    </row>
    <row r="68" spans="1:58" ht="15.75" customHeight="1" x14ac:dyDescent="0.2">
      <c r="A68" s="78"/>
      <c r="B68" s="83"/>
      <c r="C68" s="51"/>
      <c r="D68" s="51"/>
      <c r="E68" s="51"/>
      <c r="F68" s="51"/>
      <c r="G68" s="84"/>
      <c r="H68" s="83"/>
      <c r="I68" s="51"/>
      <c r="J68" s="51"/>
      <c r="K68" s="51"/>
      <c r="L68" s="51"/>
      <c r="M68" s="51"/>
      <c r="N68" s="51"/>
      <c r="O68" s="51"/>
      <c r="P68" s="51"/>
      <c r="Q68" s="51"/>
      <c r="R68" s="51"/>
      <c r="S68" s="51"/>
      <c r="T68" s="84"/>
      <c r="U68" s="83"/>
      <c r="V68" s="51"/>
      <c r="W68" s="51"/>
      <c r="X68" s="51"/>
      <c r="Y68" s="51"/>
      <c r="Z68" s="51"/>
      <c r="AA68" s="51"/>
      <c r="AB68" s="51"/>
      <c r="AC68" s="51"/>
      <c r="AD68" s="84"/>
      <c r="AE68" s="83"/>
      <c r="AF68" s="51"/>
      <c r="AG68" s="51"/>
      <c r="AH68" s="51"/>
      <c r="AI68" s="51"/>
      <c r="AJ68" s="51"/>
      <c r="AK68" s="51"/>
      <c r="AL68" s="51"/>
      <c r="AM68" s="51"/>
      <c r="AN68" s="84"/>
      <c r="AO68" s="83"/>
      <c r="AP68" s="51"/>
      <c r="AQ68" s="51"/>
      <c r="AR68" s="51"/>
      <c r="AS68" s="51"/>
      <c r="AT68" s="51"/>
      <c r="AU68" s="51"/>
      <c r="AV68" s="51"/>
      <c r="AW68" s="51"/>
      <c r="AX68" s="84"/>
      <c r="AY68" s="83"/>
      <c r="AZ68" s="51"/>
      <c r="BA68" s="51"/>
      <c r="BB68" s="51"/>
      <c r="BC68" s="51"/>
      <c r="BD68" s="51"/>
      <c r="BE68" s="51"/>
      <c r="BF68" s="84"/>
    </row>
    <row r="69" spans="1:58" ht="15.75" customHeight="1" x14ac:dyDescent="0.2">
      <c r="A69" s="78"/>
      <c r="B69" s="83"/>
      <c r="C69" s="51"/>
      <c r="D69" s="51"/>
      <c r="E69" s="51"/>
      <c r="F69" s="51"/>
      <c r="G69" s="84"/>
      <c r="H69" s="83"/>
      <c r="I69" s="51"/>
      <c r="J69" s="51"/>
      <c r="K69" s="51"/>
      <c r="L69" s="51"/>
      <c r="M69" s="51"/>
      <c r="N69" s="51"/>
      <c r="O69" s="51"/>
      <c r="P69" s="51"/>
      <c r="Q69" s="51"/>
      <c r="R69" s="51"/>
      <c r="S69" s="51"/>
      <c r="T69" s="84"/>
      <c r="U69" s="83"/>
      <c r="V69" s="51"/>
      <c r="W69" s="51"/>
      <c r="X69" s="51"/>
      <c r="Y69" s="51"/>
      <c r="Z69" s="51"/>
      <c r="AA69" s="51"/>
      <c r="AB69" s="51"/>
      <c r="AC69" s="51"/>
      <c r="AD69" s="84"/>
      <c r="AE69" s="83"/>
      <c r="AF69" s="51"/>
      <c r="AG69" s="51"/>
      <c r="AH69" s="51"/>
      <c r="AI69" s="51"/>
      <c r="AJ69" s="51"/>
      <c r="AK69" s="51"/>
      <c r="AL69" s="51"/>
      <c r="AM69" s="51"/>
      <c r="AN69" s="84"/>
      <c r="AO69" s="83"/>
      <c r="AP69" s="51"/>
      <c r="AQ69" s="51"/>
      <c r="AR69" s="51"/>
      <c r="AS69" s="51"/>
      <c r="AT69" s="51"/>
      <c r="AU69" s="51"/>
      <c r="AV69" s="51"/>
      <c r="AW69" s="51"/>
      <c r="AX69" s="84"/>
      <c r="AY69" s="83"/>
      <c r="AZ69" s="51"/>
      <c r="BA69" s="51"/>
      <c r="BB69" s="51"/>
      <c r="BC69" s="51"/>
      <c r="BD69" s="51"/>
      <c r="BE69" s="51"/>
      <c r="BF69" s="84"/>
    </row>
    <row r="70" spans="1:58" ht="15.75" customHeight="1" x14ac:dyDescent="0.2">
      <c r="A70" s="78"/>
      <c r="B70" s="83"/>
      <c r="C70" s="51"/>
      <c r="D70" s="51"/>
      <c r="E70" s="51"/>
      <c r="F70" s="51"/>
      <c r="G70" s="84"/>
      <c r="H70" s="83"/>
      <c r="I70" s="51"/>
      <c r="J70" s="51"/>
      <c r="K70" s="51"/>
      <c r="L70" s="51"/>
      <c r="M70" s="51"/>
      <c r="N70" s="51"/>
      <c r="O70" s="51"/>
      <c r="P70" s="51"/>
      <c r="Q70" s="51"/>
      <c r="R70" s="51"/>
      <c r="S70" s="51"/>
      <c r="T70" s="84"/>
      <c r="U70" s="83"/>
      <c r="V70" s="51"/>
      <c r="W70" s="51"/>
      <c r="X70" s="51"/>
      <c r="Y70" s="51"/>
      <c r="Z70" s="51"/>
      <c r="AA70" s="51"/>
      <c r="AB70" s="51"/>
      <c r="AC70" s="51"/>
      <c r="AD70" s="84"/>
      <c r="AE70" s="83"/>
      <c r="AF70" s="51"/>
      <c r="AG70" s="51"/>
      <c r="AH70" s="51"/>
      <c r="AI70" s="51"/>
      <c r="AJ70" s="51"/>
      <c r="AK70" s="51"/>
      <c r="AL70" s="51"/>
      <c r="AM70" s="51"/>
      <c r="AN70" s="84"/>
      <c r="AO70" s="83"/>
      <c r="AP70" s="51"/>
      <c r="AQ70" s="51"/>
      <c r="AR70" s="51"/>
      <c r="AS70" s="51"/>
      <c r="AT70" s="51"/>
      <c r="AU70" s="51"/>
      <c r="AV70" s="51"/>
      <c r="AW70" s="51"/>
      <c r="AX70" s="84"/>
      <c r="AY70" s="83"/>
      <c r="AZ70" s="51"/>
      <c r="BA70" s="51"/>
      <c r="BB70" s="51"/>
      <c r="BC70" s="51"/>
      <c r="BD70" s="51"/>
      <c r="BE70" s="51"/>
      <c r="BF70" s="84"/>
    </row>
    <row r="71" spans="1:58" ht="15.75" customHeight="1" x14ac:dyDescent="0.2">
      <c r="A71" s="78"/>
      <c r="B71" s="83"/>
      <c r="C71" s="51"/>
      <c r="D71" s="51"/>
      <c r="E71" s="51"/>
      <c r="F71" s="51"/>
      <c r="G71" s="84"/>
      <c r="H71" s="83"/>
      <c r="I71" s="51"/>
      <c r="J71" s="51"/>
      <c r="K71" s="51"/>
      <c r="L71" s="51"/>
      <c r="M71" s="51"/>
      <c r="N71" s="51"/>
      <c r="O71" s="51"/>
      <c r="P71" s="51"/>
      <c r="Q71" s="51"/>
      <c r="R71" s="51"/>
      <c r="S71" s="51"/>
      <c r="T71" s="84"/>
      <c r="U71" s="83"/>
      <c r="V71" s="51"/>
      <c r="W71" s="51"/>
      <c r="X71" s="51"/>
      <c r="Y71" s="51"/>
      <c r="Z71" s="51"/>
      <c r="AA71" s="51"/>
      <c r="AB71" s="51"/>
      <c r="AC71" s="51"/>
      <c r="AD71" s="84"/>
      <c r="AE71" s="83"/>
      <c r="AF71" s="51"/>
      <c r="AG71" s="51"/>
      <c r="AH71" s="51"/>
      <c r="AI71" s="51"/>
      <c r="AJ71" s="51"/>
      <c r="AK71" s="51"/>
      <c r="AL71" s="51"/>
      <c r="AM71" s="51"/>
      <c r="AN71" s="84"/>
      <c r="AO71" s="83"/>
      <c r="AP71" s="51"/>
      <c r="AQ71" s="51"/>
      <c r="AR71" s="51"/>
      <c r="AS71" s="51"/>
      <c r="AT71" s="51"/>
      <c r="AU71" s="51"/>
      <c r="AV71" s="51"/>
      <c r="AW71" s="51"/>
      <c r="AX71" s="84"/>
      <c r="AY71" s="83"/>
      <c r="AZ71" s="51"/>
      <c r="BA71" s="51"/>
      <c r="BB71" s="51"/>
      <c r="BC71" s="51"/>
      <c r="BD71" s="51"/>
      <c r="BE71" s="51"/>
      <c r="BF71" s="84"/>
    </row>
    <row r="72" spans="1:58" ht="15.75" customHeight="1" x14ac:dyDescent="0.2">
      <c r="A72" s="78"/>
      <c r="B72" s="83"/>
      <c r="C72" s="51"/>
      <c r="D72" s="51"/>
      <c r="E72" s="51"/>
      <c r="F72" s="51"/>
      <c r="G72" s="84"/>
      <c r="H72" s="83"/>
      <c r="I72" s="51"/>
      <c r="J72" s="51"/>
      <c r="K72" s="51"/>
      <c r="L72" s="51"/>
      <c r="M72" s="51"/>
      <c r="N72" s="51"/>
      <c r="O72" s="51"/>
      <c r="P72" s="51"/>
      <c r="Q72" s="51"/>
      <c r="R72" s="51"/>
      <c r="S72" s="51"/>
      <c r="T72" s="84"/>
      <c r="U72" s="83"/>
      <c r="V72" s="51"/>
      <c r="W72" s="51"/>
      <c r="X72" s="51"/>
      <c r="Y72" s="51"/>
      <c r="Z72" s="51"/>
      <c r="AA72" s="51"/>
      <c r="AB72" s="51"/>
      <c r="AC72" s="51"/>
      <c r="AD72" s="84"/>
      <c r="AE72" s="83"/>
      <c r="AF72" s="51"/>
      <c r="AG72" s="51"/>
      <c r="AH72" s="51"/>
      <c r="AI72" s="51"/>
      <c r="AJ72" s="51"/>
      <c r="AK72" s="51"/>
      <c r="AL72" s="51"/>
      <c r="AM72" s="51"/>
      <c r="AN72" s="84"/>
      <c r="AO72" s="83"/>
      <c r="AP72" s="51"/>
      <c r="AQ72" s="51"/>
      <c r="AR72" s="51"/>
      <c r="AS72" s="51"/>
      <c r="AT72" s="51"/>
      <c r="AU72" s="51"/>
      <c r="AV72" s="51"/>
      <c r="AW72" s="51"/>
      <c r="AX72" s="84"/>
      <c r="AY72" s="83"/>
      <c r="AZ72" s="51"/>
      <c r="BA72" s="51"/>
      <c r="BB72" s="51"/>
      <c r="BC72" s="51"/>
      <c r="BD72" s="51"/>
      <c r="BE72" s="51"/>
      <c r="BF72" s="84"/>
    </row>
    <row r="73" spans="1:58" ht="15.75" customHeight="1" x14ac:dyDescent="0.2">
      <c r="A73" s="79"/>
      <c r="B73" s="85"/>
      <c r="C73" s="86"/>
      <c r="D73" s="86"/>
      <c r="E73" s="86"/>
      <c r="F73" s="86"/>
      <c r="G73" s="87"/>
      <c r="H73" s="85"/>
      <c r="I73" s="86"/>
      <c r="J73" s="86"/>
      <c r="K73" s="86"/>
      <c r="L73" s="86"/>
      <c r="M73" s="86"/>
      <c r="N73" s="86"/>
      <c r="O73" s="86"/>
      <c r="P73" s="86"/>
      <c r="Q73" s="86"/>
      <c r="R73" s="86"/>
      <c r="S73" s="86"/>
      <c r="T73" s="87"/>
      <c r="U73" s="85"/>
      <c r="V73" s="86"/>
      <c r="W73" s="86"/>
      <c r="X73" s="86"/>
      <c r="Y73" s="86"/>
      <c r="Z73" s="86"/>
      <c r="AA73" s="86"/>
      <c r="AB73" s="86"/>
      <c r="AC73" s="86"/>
      <c r="AD73" s="87"/>
      <c r="AE73" s="85"/>
      <c r="AF73" s="86"/>
      <c r="AG73" s="86"/>
      <c r="AH73" s="86"/>
      <c r="AI73" s="86"/>
      <c r="AJ73" s="86"/>
      <c r="AK73" s="86"/>
      <c r="AL73" s="86"/>
      <c r="AM73" s="86"/>
      <c r="AN73" s="87"/>
      <c r="AO73" s="85"/>
      <c r="AP73" s="86"/>
      <c r="AQ73" s="86"/>
      <c r="AR73" s="86"/>
      <c r="AS73" s="86"/>
      <c r="AT73" s="86"/>
      <c r="AU73" s="86"/>
      <c r="AV73" s="86"/>
      <c r="AW73" s="86"/>
      <c r="AX73" s="87"/>
      <c r="AY73" s="85"/>
      <c r="AZ73" s="86"/>
      <c r="BA73" s="86"/>
      <c r="BB73" s="86"/>
      <c r="BC73" s="86"/>
      <c r="BD73" s="86"/>
      <c r="BE73" s="86"/>
      <c r="BF73" s="87"/>
    </row>
    <row r="74" spans="1:58" ht="15.75" customHeight="1" x14ac:dyDescent="0.2">
      <c r="A74" s="77"/>
      <c r="B74" s="80"/>
      <c r="C74" s="81"/>
      <c r="D74" s="81"/>
      <c r="E74" s="81"/>
      <c r="F74" s="81"/>
      <c r="G74" s="82"/>
      <c r="H74" s="80"/>
      <c r="I74" s="81"/>
      <c r="J74" s="81"/>
      <c r="K74" s="81"/>
      <c r="L74" s="81"/>
      <c r="M74" s="81"/>
      <c r="N74" s="81"/>
      <c r="O74" s="81"/>
      <c r="P74" s="81"/>
      <c r="Q74" s="81"/>
      <c r="R74" s="81"/>
      <c r="S74" s="81"/>
      <c r="T74" s="82"/>
      <c r="U74" s="80"/>
      <c r="V74" s="81"/>
      <c r="W74" s="81"/>
      <c r="X74" s="81"/>
      <c r="Y74" s="81"/>
      <c r="Z74" s="81"/>
      <c r="AA74" s="81"/>
      <c r="AB74" s="81"/>
      <c r="AC74" s="81"/>
      <c r="AD74" s="82"/>
      <c r="AE74" s="80"/>
      <c r="AF74" s="81"/>
      <c r="AG74" s="81"/>
      <c r="AH74" s="81"/>
      <c r="AI74" s="81"/>
      <c r="AJ74" s="81"/>
      <c r="AK74" s="81"/>
      <c r="AL74" s="81"/>
      <c r="AM74" s="81"/>
      <c r="AN74" s="82"/>
      <c r="AO74" s="80"/>
      <c r="AP74" s="81"/>
      <c r="AQ74" s="81"/>
      <c r="AR74" s="81"/>
      <c r="AS74" s="81"/>
      <c r="AT74" s="81"/>
      <c r="AU74" s="81"/>
      <c r="AV74" s="81"/>
      <c r="AW74" s="81"/>
      <c r="AX74" s="82"/>
      <c r="AY74" s="80"/>
      <c r="AZ74" s="81"/>
      <c r="BA74" s="81"/>
      <c r="BB74" s="81"/>
      <c r="BC74" s="81"/>
      <c r="BD74" s="81"/>
      <c r="BE74" s="81"/>
      <c r="BF74" s="82"/>
    </row>
    <row r="75" spans="1:58" ht="15.75" customHeight="1" x14ac:dyDescent="0.2">
      <c r="A75" s="78"/>
      <c r="B75" s="83"/>
      <c r="C75" s="51"/>
      <c r="D75" s="51"/>
      <c r="E75" s="51"/>
      <c r="F75" s="51"/>
      <c r="G75" s="84"/>
      <c r="H75" s="83"/>
      <c r="I75" s="51"/>
      <c r="J75" s="51"/>
      <c r="K75" s="51"/>
      <c r="L75" s="51"/>
      <c r="M75" s="51"/>
      <c r="N75" s="51"/>
      <c r="O75" s="51"/>
      <c r="P75" s="51"/>
      <c r="Q75" s="51"/>
      <c r="R75" s="51"/>
      <c r="S75" s="51"/>
      <c r="T75" s="84"/>
      <c r="U75" s="83"/>
      <c r="V75" s="51"/>
      <c r="W75" s="51"/>
      <c r="X75" s="51"/>
      <c r="Y75" s="51"/>
      <c r="Z75" s="51"/>
      <c r="AA75" s="51"/>
      <c r="AB75" s="51"/>
      <c r="AC75" s="51"/>
      <c r="AD75" s="84"/>
      <c r="AE75" s="83"/>
      <c r="AF75" s="51"/>
      <c r="AG75" s="51"/>
      <c r="AH75" s="51"/>
      <c r="AI75" s="51"/>
      <c r="AJ75" s="51"/>
      <c r="AK75" s="51"/>
      <c r="AL75" s="51"/>
      <c r="AM75" s="51"/>
      <c r="AN75" s="84"/>
      <c r="AO75" s="83"/>
      <c r="AP75" s="51"/>
      <c r="AQ75" s="51"/>
      <c r="AR75" s="51"/>
      <c r="AS75" s="51"/>
      <c r="AT75" s="51"/>
      <c r="AU75" s="51"/>
      <c r="AV75" s="51"/>
      <c r="AW75" s="51"/>
      <c r="AX75" s="84"/>
      <c r="AY75" s="83"/>
      <c r="AZ75" s="51"/>
      <c r="BA75" s="51"/>
      <c r="BB75" s="51"/>
      <c r="BC75" s="51"/>
      <c r="BD75" s="51"/>
      <c r="BE75" s="51"/>
      <c r="BF75" s="84"/>
    </row>
    <row r="76" spans="1:58" ht="15.75" customHeight="1" x14ac:dyDescent="0.2">
      <c r="A76" s="78"/>
      <c r="B76" s="83"/>
      <c r="C76" s="51"/>
      <c r="D76" s="51"/>
      <c r="E76" s="51"/>
      <c r="F76" s="51"/>
      <c r="G76" s="84"/>
      <c r="H76" s="83"/>
      <c r="I76" s="51"/>
      <c r="J76" s="51"/>
      <c r="K76" s="51"/>
      <c r="L76" s="51"/>
      <c r="M76" s="51"/>
      <c r="N76" s="51"/>
      <c r="O76" s="51"/>
      <c r="P76" s="51"/>
      <c r="Q76" s="51"/>
      <c r="R76" s="51"/>
      <c r="S76" s="51"/>
      <c r="T76" s="84"/>
      <c r="U76" s="83"/>
      <c r="V76" s="51"/>
      <c r="W76" s="51"/>
      <c r="X76" s="51"/>
      <c r="Y76" s="51"/>
      <c r="Z76" s="51"/>
      <c r="AA76" s="51"/>
      <c r="AB76" s="51"/>
      <c r="AC76" s="51"/>
      <c r="AD76" s="84"/>
      <c r="AE76" s="83"/>
      <c r="AF76" s="51"/>
      <c r="AG76" s="51"/>
      <c r="AH76" s="51"/>
      <c r="AI76" s="51"/>
      <c r="AJ76" s="51"/>
      <c r="AK76" s="51"/>
      <c r="AL76" s="51"/>
      <c r="AM76" s="51"/>
      <c r="AN76" s="84"/>
      <c r="AO76" s="83"/>
      <c r="AP76" s="51"/>
      <c r="AQ76" s="51"/>
      <c r="AR76" s="51"/>
      <c r="AS76" s="51"/>
      <c r="AT76" s="51"/>
      <c r="AU76" s="51"/>
      <c r="AV76" s="51"/>
      <c r="AW76" s="51"/>
      <c r="AX76" s="84"/>
      <c r="AY76" s="83"/>
      <c r="AZ76" s="51"/>
      <c r="BA76" s="51"/>
      <c r="BB76" s="51"/>
      <c r="BC76" s="51"/>
      <c r="BD76" s="51"/>
      <c r="BE76" s="51"/>
      <c r="BF76" s="84"/>
    </row>
    <row r="77" spans="1:58" ht="15.75" customHeight="1" x14ac:dyDescent="0.2">
      <c r="A77" s="78"/>
      <c r="B77" s="83"/>
      <c r="C77" s="51"/>
      <c r="D77" s="51"/>
      <c r="E77" s="51"/>
      <c r="F77" s="51"/>
      <c r="G77" s="84"/>
      <c r="H77" s="83"/>
      <c r="I77" s="51"/>
      <c r="J77" s="51"/>
      <c r="K77" s="51"/>
      <c r="L77" s="51"/>
      <c r="M77" s="51"/>
      <c r="N77" s="51"/>
      <c r="O77" s="51"/>
      <c r="P77" s="51"/>
      <c r="Q77" s="51"/>
      <c r="R77" s="51"/>
      <c r="S77" s="51"/>
      <c r="T77" s="84"/>
      <c r="U77" s="83"/>
      <c r="V77" s="51"/>
      <c r="W77" s="51"/>
      <c r="X77" s="51"/>
      <c r="Y77" s="51"/>
      <c r="Z77" s="51"/>
      <c r="AA77" s="51"/>
      <c r="AB77" s="51"/>
      <c r="AC77" s="51"/>
      <c r="AD77" s="84"/>
      <c r="AE77" s="83"/>
      <c r="AF77" s="51"/>
      <c r="AG77" s="51"/>
      <c r="AH77" s="51"/>
      <c r="AI77" s="51"/>
      <c r="AJ77" s="51"/>
      <c r="AK77" s="51"/>
      <c r="AL77" s="51"/>
      <c r="AM77" s="51"/>
      <c r="AN77" s="84"/>
      <c r="AO77" s="83"/>
      <c r="AP77" s="51"/>
      <c r="AQ77" s="51"/>
      <c r="AR77" s="51"/>
      <c r="AS77" s="51"/>
      <c r="AT77" s="51"/>
      <c r="AU77" s="51"/>
      <c r="AV77" s="51"/>
      <c r="AW77" s="51"/>
      <c r="AX77" s="84"/>
      <c r="AY77" s="83"/>
      <c r="AZ77" s="51"/>
      <c r="BA77" s="51"/>
      <c r="BB77" s="51"/>
      <c r="BC77" s="51"/>
      <c r="BD77" s="51"/>
      <c r="BE77" s="51"/>
      <c r="BF77" s="84"/>
    </row>
    <row r="78" spans="1:58" ht="15.75" customHeight="1" x14ac:dyDescent="0.2">
      <c r="A78" s="78"/>
      <c r="B78" s="83"/>
      <c r="C78" s="51"/>
      <c r="D78" s="51"/>
      <c r="E78" s="51"/>
      <c r="F78" s="51"/>
      <c r="G78" s="84"/>
      <c r="H78" s="83"/>
      <c r="I78" s="51"/>
      <c r="J78" s="51"/>
      <c r="K78" s="51"/>
      <c r="L78" s="51"/>
      <c r="M78" s="51"/>
      <c r="N78" s="51"/>
      <c r="O78" s="51"/>
      <c r="P78" s="51"/>
      <c r="Q78" s="51"/>
      <c r="R78" s="51"/>
      <c r="S78" s="51"/>
      <c r="T78" s="84"/>
      <c r="U78" s="83"/>
      <c r="V78" s="51"/>
      <c r="W78" s="51"/>
      <c r="X78" s="51"/>
      <c r="Y78" s="51"/>
      <c r="Z78" s="51"/>
      <c r="AA78" s="51"/>
      <c r="AB78" s="51"/>
      <c r="AC78" s="51"/>
      <c r="AD78" s="84"/>
      <c r="AE78" s="83"/>
      <c r="AF78" s="51"/>
      <c r="AG78" s="51"/>
      <c r="AH78" s="51"/>
      <c r="AI78" s="51"/>
      <c r="AJ78" s="51"/>
      <c r="AK78" s="51"/>
      <c r="AL78" s="51"/>
      <c r="AM78" s="51"/>
      <c r="AN78" s="84"/>
      <c r="AO78" s="83"/>
      <c r="AP78" s="51"/>
      <c r="AQ78" s="51"/>
      <c r="AR78" s="51"/>
      <c r="AS78" s="51"/>
      <c r="AT78" s="51"/>
      <c r="AU78" s="51"/>
      <c r="AV78" s="51"/>
      <c r="AW78" s="51"/>
      <c r="AX78" s="84"/>
      <c r="AY78" s="83"/>
      <c r="AZ78" s="51"/>
      <c r="BA78" s="51"/>
      <c r="BB78" s="51"/>
      <c r="BC78" s="51"/>
      <c r="BD78" s="51"/>
      <c r="BE78" s="51"/>
      <c r="BF78" s="84"/>
    </row>
    <row r="79" spans="1:58" ht="15.75" customHeight="1" x14ac:dyDescent="0.2">
      <c r="A79" s="78"/>
      <c r="B79" s="83"/>
      <c r="C79" s="51"/>
      <c r="D79" s="51"/>
      <c r="E79" s="51"/>
      <c r="F79" s="51"/>
      <c r="G79" s="84"/>
      <c r="H79" s="83"/>
      <c r="I79" s="51"/>
      <c r="J79" s="51"/>
      <c r="K79" s="51"/>
      <c r="L79" s="51"/>
      <c r="M79" s="51"/>
      <c r="N79" s="51"/>
      <c r="O79" s="51"/>
      <c r="P79" s="51"/>
      <c r="Q79" s="51"/>
      <c r="R79" s="51"/>
      <c r="S79" s="51"/>
      <c r="T79" s="84"/>
      <c r="U79" s="83"/>
      <c r="V79" s="51"/>
      <c r="W79" s="51"/>
      <c r="X79" s="51"/>
      <c r="Y79" s="51"/>
      <c r="Z79" s="51"/>
      <c r="AA79" s="51"/>
      <c r="AB79" s="51"/>
      <c r="AC79" s="51"/>
      <c r="AD79" s="84"/>
      <c r="AE79" s="83"/>
      <c r="AF79" s="51"/>
      <c r="AG79" s="51"/>
      <c r="AH79" s="51"/>
      <c r="AI79" s="51"/>
      <c r="AJ79" s="51"/>
      <c r="AK79" s="51"/>
      <c r="AL79" s="51"/>
      <c r="AM79" s="51"/>
      <c r="AN79" s="84"/>
      <c r="AO79" s="83"/>
      <c r="AP79" s="51"/>
      <c r="AQ79" s="51"/>
      <c r="AR79" s="51"/>
      <c r="AS79" s="51"/>
      <c r="AT79" s="51"/>
      <c r="AU79" s="51"/>
      <c r="AV79" s="51"/>
      <c r="AW79" s="51"/>
      <c r="AX79" s="84"/>
      <c r="AY79" s="83"/>
      <c r="AZ79" s="51"/>
      <c r="BA79" s="51"/>
      <c r="BB79" s="51"/>
      <c r="BC79" s="51"/>
      <c r="BD79" s="51"/>
      <c r="BE79" s="51"/>
      <c r="BF79" s="84"/>
    </row>
    <row r="80" spans="1:58" ht="15.75" customHeight="1" x14ac:dyDescent="0.2">
      <c r="A80" s="78"/>
      <c r="B80" s="83"/>
      <c r="C80" s="51"/>
      <c r="D80" s="51"/>
      <c r="E80" s="51"/>
      <c r="F80" s="51"/>
      <c r="G80" s="84"/>
      <c r="H80" s="83"/>
      <c r="I80" s="51"/>
      <c r="J80" s="51"/>
      <c r="K80" s="51"/>
      <c r="L80" s="51"/>
      <c r="M80" s="51"/>
      <c r="N80" s="51"/>
      <c r="O80" s="51"/>
      <c r="P80" s="51"/>
      <c r="Q80" s="51"/>
      <c r="R80" s="51"/>
      <c r="S80" s="51"/>
      <c r="T80" s="84"/>
      <c r="U80" s="83"/>
      <c r="V80" s="51"/>
      <c r="W80" s="51"/>
      <c r="X80" s="51"/>
      <c r="Y80" s="51"/>
      <c r="Z80" s="51"/>
      <c r="AA80" s="51"/>
      <c r="AB80" s="51"/>
      <c r="AC80" s="51"/>
      <c r="AD80" s="84"/>
      <c r="AE80" s="83"/>
      <c r="AF80" s="51"/>
      <c r="AG80" s="51"/>
      <c r="AH80" s="51"/>
      <c r="AI80" s="51"/>
      <c r="AJ80" s="51"/>
      <c r="AK80" s="51"/>
      <c r="AL80" s="51"/>
      <c r="AM80" s="51"/>
      <c r="AN80" s="84"/>
      <c r="AO80" s="83"/>
      <c r="AP80" s="51"/>
      <c r="AQ80" s="51"/>
      <c r="AR80" s="51"/>
      <c r="AS80" s="51"/>
      <c r="AT80" s="51"/>
      <c r="AU80" s="51"/>
      <c r="AV80" s="51"/>
      <c r="AW80" s="51"/>
      <c r="AX80" s="84"/>
      <c r="AY80" s="83"/>
      <c r="AZ80" s="51"/>
      <c r="BA80" s="51"/>
      <c r="BB80" s="51"/>
      <c r="BC80" s="51"/>
      <c r="BD80" s="51"/>
      <c r="BE80" s="51"/>
      <c r="BF80" s="84"/>
    </row>
    <row r="81" spans="1:58" ht="15.75" customHeight="1" x14ac:dyDescent="0.2">
      <c r="A81" s="78"/>
      <c r="B81" s="83"/>
      <c r="C81" s="51"/>
      <c r="D81" s="51"/>
      <c r="E81" s="51"/>
      <c r="F81" s="51"/>
      <c r="G81" s="84"/>
      <c r="H81" s="83"/>
      <c r="I81" s="51"/>
      <c r="J81" s="51"/>
      <c r="K81" s="51"/>
      <c r="L81" s="51"/>
      <c r="M81" s="51"/>
      <c r="N81" s="51"/>
      <c r="O81" s="51"/>
      <c r="P81" s="51"/>
      <c r="Q81" s="51"/>
      <c r="R81" s="51"/>
      <c r="S81" s="51"/>
      <c r="T81" s="84"/>
      <c r="U81" s="83"/>
      <c r="V81" s="51"/>
      <c r="W81" s="51"/>
      <c r="X81" s="51"/>
      <c r="Y81" s="51"/>
      <c r="Z81" s="51"/>
      <c r="AA81" s="51"/>
      <c r="AB81" s="51"/>
      <c r="AC81" s="51"/>
      <c r="AD81" s="84"/>
      <c r="AE81" s="83"/>
      <c r="AF81" s="51"/>
      <c r="AG81" s="51"/>
      <c r="AH81" s="51"/>
      <c r="AI81" s="51"/>
      <c r="AJ81" s="51"/>
      <c r="AK81" s="51"/>
      <c r="AL81" s="51"/>
      <c r="AM81" s="51"/>
      <c r="AN81" s="84"/>
      <c r="AO81" s="83"/>
      <c r="AP81" s="51"/>
      <c r="AQ81" s="51"/>
      <c r="AR81" s="51"/>
      <c r="AS81" s="51"/>
      <c r="AT81" s="51"/>
      <c r="AU81" s="51"/>
      <c r="AV81" s="51"/>
      <c r="AW81" s="51"/>
      <c r="AX81" s="84"/>
      <c r="AY81" s="83"/>
      <c r="AZ81" s="51"/>
      <c r="BA81" s="51"/>
      <c r="BB81" s="51"/>
      <c r="BC81" s="51"/>
      <c r="BD81" s="51"/>
      <c r="BE81" s="51"/>
      <c r="BF81" s="84"/>
    </row>
    <row r="82" spans="1:58" ht="15.75" customHeight="1" x14ac:dyDescent="0.2">
      <c r="A82" s="78"/>
      <c r="B82" s="83"/>
      <c r="C82" s="51"/>
      <c r="D82" s="51"/>
      <c r="E82" s="51"/>
      <c r="F82" s="51"/>
      <c r="G82" s="84"/>
      <c r="H82" s="83"/>
      <c r="I82" s="51"/>
      <c r="J82" s="51"/>
      <c r="K82" s="51"/>
      <c r="L82" s="51"/>
      <c r="M82" s="51"/>
      <c r="N82" s="51"/>
      <c r="O82" s="51"/>
      <c r="P82" s="51"/>
      <c r="Q82" s="51"/>
      <c r="R82" s="51"/>
      <c r="S82" s="51"/>
      <c r="T82" s="84"/>
      <c r="U82" s="83"/>
      <c r="V82" s="51"/>
      <c r="W82" s="51"/>
      <c r="X82" s="51"/>
      <c r="Y82" s="51"/>
      <c r="Z82" s="51"/>
      <c r="AA82" s="51"/>
      <c r="AB82" s="51"/>
      <c r="AC82" s="51"/>
      <c r="AD82" s="84"/>
      <c r="AE82" s="83"/>
      <c r="AF82" s="51"/>
      <c r="AG82" s="51"/>
      <c r="AH82" s="51"/>
      <c r="AI82" s="51"/>
      <c r="AJ82" s="51"/>
      <c r="AK82" s="51"/>
      <c r="AL82" s="51"/>
      <c r="AM82" s="51"/>
      <c r="AN82" s="84"/>
      <c r="AO82" s="83"/>
      <c r="AP82" s="51"/>
      <c r="AQ82" s="51"/>
      <c r="AR82" s="51"/>
      <c r="AS82" s="51"/>
      <c r="AT82" s="51"/>
      <c r="AU82" s="51"/>
      <c r="AV82" s="51"/>
      <c r="AW82" s="51"/>
      <c r="AX82" s="84"/>
      <c r="AY82" s="83"/>
      <c r="AZ82" s="51"/>
      <c r="BA82" s="51"/>
      <c r="BB82" s="51"/>
      <c r="BC82" s="51"/>
      <c r="BD82" s="51"/>
      <c r="BE82" s="51"/>
      <c r="BF82" s="84"/>
    </row>
    <row r="83" spans="1:58" ht="15.75" customHeight="1" x14ac:dyDescent="0.2">
      <c r="A83" s="78"/>
      <c r="B83" s="83"/>
      <c r="C83" s="51"/>
      <c r="D83" s="51"/>
      <c r="E83" s="51"/>
      <c r="F83" s="51"/>
      <c r="G83" s="84"/>
      <c r="H83" s="83"/>
      <c r="I83" s="51"/>
      <c r="J83" s="51"/>
      <c r="K83" s="51"/>
      <c r="L83" s="51"/>
      <c r="M83" s="51"/>
      <c r="N83" s="51"/>
      <c r="O83" s="51"/>
      <c r="P83" s="51"/>
      <c r="Q83" s="51"/>
      <c r="R83" s="51"/>
      <c r="S83" s="51"/>
      <c r="T83" s="84"/>
      <c r="U83" s="83"/>
      <c r="V83" s="51"/>
      <c r="W83" s="51"/>
      <c r="X83" s="51"/>
      <c r="Y83" s="51"/>
      <c r="Z83" s="51"/>
      <c r="AA83" s="51"/>
      <c r="AB83" s="51"/>
      <c r="AC83" s="51"/>
      <c r="AD83" s="84"/>
      <c r="AE83" s="83"/>
      <c r="AF83" s="51"/>
      <c r="AG83" s="51"/>
      <c r="AH83" s="51"/>
      <c r="AI83" s="51"/>
      <c r="AJ83" s="51"/>
      <c r="AK83" s="51"/>
      <c r="AL83" s="51"/>
      <c r="AM83" s="51"/>
      <c r="AN83" s="84"/>
      <c r="AO83" s="83"/>
      <c r="AP83" s="51"/>
      <c r="AQ83" s="51"/>
      <c r="AR83" s="51"/>
      <c r="AS83" s="51"/>
      <c r="AT83" s="51"/>
      <c r="AU83" s="51"/>
      <c r="AV83" s="51"/>
      <c r="AW83" s="51"/>
      <c r="AX83" s="84"/>
      <c r="AY83" s="83"/>
      <c r="AZ83" s="51"/>
      <c r="BA83" s="51"/>
      <c r="BB83" s="51"/>
      <c r="BC83" s="51"/>
      <c r="BD83" s="51"/>
      <c r="BE83" s="51"/>
      <c r="BF83" s="84"/>
    </row>
    <row r="84" spans="1:58" ht="15.75" customHeight="1" x14ac:dyDescent="0.2">
      <c r="A84" s="79"/>
      <c r="B84" s="85"/>
      <c r="C84" s="86"/>
      <c r="D84" s="86"/>
      <c r="E84" s="86"/>
      <c r="F84" s="86"/>
      <c r="G84" s="87"/>
      <c r="H84" s="85"/>
      <c r="I84" s="86"/>
      <c r="J84" s="86"/>
      <c r="K84" s="86"/>
      <c r="L84" s="86"/>
      <c r="M84" s="86"/>
      <c r="N84" s="86"/>
      <c r="O84" s="86"/>
      <c r="P84" s="86"/>
      <c r="Q84" s="86"/>
      <c r="R84" s="86"/>
      <c r="S84" s="86"/>
      <c r="T84" s="87"/>
      <c r="U84" s="85"/>
      <c r="V84" s="86"/>
      <c r="W84" s="86"/>
      <c r="X84" s="86"/>
      <c r="Y84" s="86"/>
      <c r="Z84" s="86"/>
      <c r="AA84" s="86"/>
      <c r="AB84" s="86"/>
      <c r="AC84" s="86"/>
      <c r="AD84" s="87"/>
      <c r="AE84" s="85"/>
      <c r="AF84" s="86"/>
      <c r="AG84" s="86"/>
      <c r="AH84" s="86"/>
      <c r="AI84" s="86"/>
      <c r="AJ84" s="86"/>
      <c r="AK84" s="86"/>
      <c r="AL84" s="86"/>
      <c r="AM84" s="86"/>
      <c r="AN84" s="87"/>
      <c r="AO84" s="85"/>
      <c r="AP84" s="86"/>
      <c r="AQ84" s="86"/>
      <c r="AR84" s="86"/>
      <c r="AS84" s="86"/>
      <c r="AT84" s="86"/>
      <c r="AU84" s="86"/>
      <c r="AV84" s="86"/>
      <c r="AW84" s="86"/>
      <c r="AX84" s="87"/>
      <c r="AY84" s="85"/>
      <c r="AZ84" s="86"/>
      <c r="BA84" s="86"/>
      <c r="BB84" s="86"/>
      <c r="BC84" s="86"/>
      <c r="BD84" s="86"/>
      <c r="BE84" s="86"/>
      <c r="BF84" s="87"/>
    </row>
    <row r="85" spans="1:58" ht="15.75" customHeight="1" x14ac:dyDescent="0.2">
      <c r="A85" s="108"/>
      <c r="B85" s="80"/>
      <c r="C85" s="81"/>
      <c r="D85" s="81"/>
      <c r="E85" s="81"/>
      <c r="F85" s="81"/>
      <c r="G85" s="82"/>
      <c r="H85" s="80"/>
      <c r="I85" s="81"/>
      <c r="J85" s="81"/>
      <c r="K85" s="81"/>
      <c r="L85" s="81"/>
      <c r="M85" s="81"/>
      <c r="N85" s="81"/>
      <c r="O85" s="81"/>
      <c r="P85" s="81"/>
      <c r="Q85" s="81"/>
      <c r="R85" s="81"/>
      <c r="S85" s="81"/>
      <c r="T85" s="82"/>
      <c r="U85" s="80"/>
      <c r="V85" s="81"/>
      <c r="W85" s="81"/>
      <c r="X85" s="81"/>
      <c r="Y85" s="81"/>
      <c r="Z85" s="81"/>
      <c r="AA85" s="81"/>
      <c r="AB85" s="81"/>
      <c r="AC85" s="81"/>
      <c r="AD85" s="82"/>
      <c r="AE85" s="80"/>
      <c r="AF85" s="81"/>
      <c r="AG85" s="81"/>
      <c r="AH85" s="81"/>
      <c r="AI85" s="81"/>
      <c r="AJ85" s="81"/>
      <c r="AK85" s="81"/>
      <c r="AL85" s="81"/>
      <c r="AM85" s="81"/>
      <c r="AN85" s="82"/>
      <c r="AO85" s="80"/>
      <c r="AP85" s="81"/>
      <c r="AQ85" s="81"/>
      <c r="AR85" s="81"/>
      <c r="AS85" s="81"/>
      <c r="AT85" s="81"/>
      <c r="AU85" s="81"/>
      <c r="AV85" s="81"/>
      <c r="AW85" s="81"/>
      <c r="AX85" s="82"/>
      <c r="AY85" s="80"/>
      <c r="AZ85" s="81"/>
      <c r="BA85" s="81"/>
      <c r="BB85" s="81"/>
      <c r="BC85" s="81"/>
      <c r="BD85" s="81"/>
      <c r="BE85" s="81"/>
      <c r="BF85" s="82"/>
    </row>
    <row r="86" spans="1:58" ht="15.75" customHeight="1" x14ac:dyDescent="0.2">
      <c r="A86" s="78"/>
      <c r="B86" s="83"/>
      <c r="C86" s="51"/>
      <c r="D86" s="51"/>
      <c r="E86" s="51"/>
      <c r="F86" s="51"/>
      <c r="G86" s="84"/>
      <c r="H86" s="83"/>
      <c r="I86" s="51"/>
      <c r="J86" s="51"/>
      <c r="K86" s="51"/>
      <c r="L86" s="51"/>
      <c r="M86" s="51"/>
      <c r="N86" s="51"/>
      <c r="O86" s="51"/>
      <c r="P86" s="51"/>
      <c r="Q86" s="51"/>
      <c r="R86" s="51"/>
      <c r="S86" s="51"/>
      <c r="T86" s="84"/>
      <c r="U86" s="83"/>
      <c r="V86" s="51"/>
      <c r="W86" s="51"/>
      <c r="X86" s="51"/>
      <c r="Y86" s="51"/>
      <c r="Z86" s="51"/>
      <c r="AA86" s="51"/>
      <c r="AB86" s="51"/>
      <c r="AC86" s="51"/>
      <c r="AD86" s="84"/>
      <c r="AE86" s="83"/>
      <c r="AF86" s="51"/>
      <c r="AG86" s="51"/>
      <c r="AH86" s="51"/>
      <c r="AI86" s="51"/>
      <c r="AJ86" s="51"/>
      <c r="AK86" s="51"/>
      <c r="AL86" s="51"/>
      <c r="AM86" s="51"/>
      <c r="AN86" s="84"/>
      <c r="AO86" s="83"/>
      <c r="AP86" s="51"/>
      <c r="AQ86" s="51"/>
      <c r="AR86" s="51"/>
      <c r="AS86" s="51"/>
      <c r="AT86" s="51"/>
      <c r="AU86" s="51"/>
      <c r="AV86" s="51"/>
      <c r="AW86" s="51"/>
      <c r="AX86" s="84"/>
      <c r="AY86" s="83"/>
      <c r="AZ86" s="51"/>
      <c r="BA86" s="51"/>
      <c r="BB86" s="51"/>
      <c r="BC86" s="51"/>
      <c r="BD86" s="51"/>
      <c r="BE86" s="51"/>
      <c r="BF86" s="84"/>
    </row>
    <row r="87" spans="1:58" ht="15.75" customHeight="1" x14ac:dyDescent="0.2">
      <c r="A87" s="78"/>
      <c r="B87" s="83"/>
      <c r="C87" s="51"/>
      <c r="D87" s="51"/>
      <c r="E87" s="51"/>
      <c r="F87" s="51"/>
      <c r="G87" s="84"/>
      <c r="H87" s="83"/>
      <c r="I87" s="51"/>
      <c r="J87" s="51"/>
      <c r="K87" s="51"/>
      <c r="L87" s="51"/>
      <c r="M87" s="51"/>
      <c r="N87" s="51"/>
      <c r="O87" s="51"/>
      <c r="P87" s="51"/>
      <c r="Q87" s="51"/>
      <c r="R87" s="51"/>
      <c r="S87" s="51"/>
      <c r="T87" s="84"/>
      <c r="U87" s="83"/>
      <c r="V87" s="51"/>
      <c r="W87" s="51"/>
      <c r="X87" s="51"/>
      <c r="Y87" s="51"/>
      <c r="Z87" s="51"/>
      <c r="AA87" s="51"/>
      <c r="AB87" s="51"/>
      <c r="AC87" s="51"/>
      <c r="AD87" s="84"/>
      <c r="AE87" s="83"/>
      <c r="AF87" s="51"/>
      <c r="AG87" s="51"/>
      <c r="AH87" s="51"/>
      <c r="AI87" s="51"/>
      <c r="AJ87" s="51"/>
      <c r="AK87" s="51"/>
      <c r="AL87" s="51"/>
      <c r="AM87" s="51"/>
      <c r="AN87" s="84"/>
      <c r="AO87" s="83"/>
      <c r="AP87" s="51"/>
      <c r="AQ87" s="51"/>
      <c r="AR87" s="51"/>
      <c r="AS87" s="51"/>
      <c r="AT87" s="51"/>
      <c r="AU87" s="51"/>
      <c r="AV87" s="51"/>
      <c r="AW87" s="51"/>
      <c r="AX87" s="84"/>
      <c r="AY87" s="83"/>
      <c r="AZ87" s="51"/>
      <c r="BA87" s="51"/>
      <c r="BB87" s="51"/>
      <c r="BC87" s="51"/>
      <c r="BD87" s="51"/>
      <c r="BE87" s="51"/>
      <c r="BF87" s="84"/>
    </row>
    <row r="88" spans="1:58" ht="15.75" customHeight="1" x14ac:dyDescent="0.2">
      <c r="A88" s="78"/>
      <c r="B88" s="83"/>
      <c r="C88" s="51"/>
      <c r="D88" s="51"/>
      <c r="E88" s="51"/>
      <c r="F88" s="51"/>
      <c r="G88" s="84"/>
      <c r="H88" s="83"/>
      <c r="I88" s="51"/>
      <c r="J88" s="51"/>
      <c r="K88" s="51"/>
      <c r="L88" s="51"/>
      <c r="M88" s="51"/>
      <c r="N88" s="51"/>
      <c r="O88" s="51"/>
      <c r="P88" s="51"/>
      <c r="Q88" s="51"/>
      <c r="R88" s="51"/>
      <c r="S88" s="51"/>
      <c r="T88" s="84"/>
      <c r="U88" s="83"/>
      <c r="V88" s="51"/>
      <c r="W88" s="51"/>
      <c r="X88" s="51"/>
      <c r="Y88" s="51"/>
      <c r="Z88" s="51"/>
      <c r="AA88" s="51"/>
      <c r="AB88" s="51"/>
      <c r="AC88" s="51"/>
      <c r="AD88" s="84"/>
      <c r="AE88" s="83"/>
      <c r="AF88" s="51"/>
      <c r="AG88" s="51"/>
      <c r="AH88" s="51"/>
      <c r="AI88" s="51"/>
      <c r="AJ88" s="51"/>
      <c r="AK88" s="51"/>
      <c r="AL88" s="51"/>
      <c r="AM88" s="51"/>
      <c r="AN88" s="84"/>
      <c r="AO88" s="83"/>
      <c r="AP88" s="51"/>
      <c r="AQ88" s="51"/>
      <c r="AR88" s="51"/>
      <c r="AS88" s="51"/>
      <c r="AT88" s="51"/>
      <c r="AU88" s="51"/>
      <c r="AV88" s="51"/>
      <c r="AW88" s="51"/>
      <c r="AX88" s="84"/>
      <c r="AY88" s="83"/>
      <c r="AZ88" s="51"/>
      <c r="BA88" s="51"/>
      <c r="BB88" s="51"/>
      <c r="BC88" s="51"/>
      <c r="BD88" s="51"/>
      <c r="BE88" s="51"/>
      <c r="BF88" s="84"/>
    </row>
    <row r="89" spans="1:58" ht="15.75" customHeight="1" x14ac:dyDescent="0.2">
      <c r="A89" s="78"/>
      <c r="B89" s="83"/>
      <c r="C89" s="51"/>
      <c r="D89" s="51"/>
      <c r="E89" s="51"/>
      <c r="F89" s="51"/>
      <c r="G89" s="84"/>
      <c r="H89" s="83"/>
      <c r="I89" s="51"/>
      <c r="J89" s="51"/>
      <c r="K89" s="51"/>
      <c r="L89" s="51"/>
      <c r="M89" s="51"/>
      <c r="N89" s="51"/>
      <c r="O89" s="51"/>
      <c r="P89" s="51"/>
      <c r="Q89" s="51"/>
      <c r="R89" s="51"/>
      <c r="S89" s="51"/>
      <c r="T89" s="84"/>
      <c r="U89" s="83"/>
      <c r="V89" s="51"/>
      <c r="W89" s="51"/>
      <c r="X89" s="51"/>
      <c r="Y89" s="51"/>
      <c r="Z89" s="51"/>
      <c r="AA89" s="51"/>
      <c r="AB89" s="51"/>
      <c r="AC89" s="51"/>
      <c r="AD89" s="84"/>
      <c r="AE89" s="83"/>
      <c r="AF89" s="51"/>
      <c r="AG89" s="51"/>
      <c r="AH89" s="51"/>
      <c r="AI89" s="51"/>
      <c r="AJ89" s="51"/>
      <c r="AK89" s="51"/>
      <c r="AL89" s="51"/>
      <c r="AM89" s="51"/>
      <c r="AN89" s="84"/>
      <c r="AO89" s="83"/>
      <c r="AP89" s="51"/>
      <c r="AQ89" s="51"/>
      <c r="AR89" s="51"/>
      <c r="AS89" s="51"/>
      <c r="AT89" s="51"/>
      <c r="AU89" s="51"/>
      <c r="AV89" s="51"/>
      <c r="AW89" s="51"/>
      <c r="AX89" s="84"/>
      <c r="AY89" s="83"/>
      <c r="AZ89" s="51"/>
      <c r="BA89" s="51"/>
      <c r="BB89" s="51"/>
      <c r="BC89" s="51"/>
      <c r="BD89" s="51"/>
      <c r="BE89" s="51"/>
      <c r="BF89" s="84"/>
    </row>
    <row r="90" spans="1:58" ht="15.75" customHeight="1" x14ac:dyDescent="0.2">
      <c r="A90" s="78"/>
      <c r="B90" s="83"/>
      <c r="C90" s="51"/>
      <c r="D90" s="51"/>
      <c r="E90" s="51"/>
      <c r="F90" s="51"/>
      <c r="G90" s="84"/>
      <c r="H90" s="83"/>
      <c r="I90" s="51"/>
      <c r="J90" s="51"/>
      <c r="K90" s="51"/>
      <c r="L90" s="51"/>
      <c r="M90" s="51"/>
      <c r="N90" s="51"/>
      <c r="O90" s="51"/>
      <c r="P90" s="51"/>
      <c r="Q90" s="51"/>
      <c r="R90" s="51"/>
      <c r="S90" s="51"/>
      <c r="T90" s="84"/>
      <c r="U90" s="83"/>
      <c r="V90" s="51"/>
      <c r="W90" s="51"/>
      <c r="X90" s="51"/>
      <c r="Y90" s="51"/>
      <c r="Z90" s="51"/>
      <c r="AA90" s="51"/>
      <c r="AB90" s="51"/>
      <c r="AC90" s="51"/>
      <c r="AD90" s="84"/>
      <c r="AE90" s="83"/>
      <c r="AF90" s="51"/>
      <c r="AG90" s="51"/>
      <c r="AH90" s="51"/>
      <c r="AI90" s="51"/>
      <c r="AJ90" s="51"/>
      <c r="AK90" s="51"/>
      <c r="AL90" s="51"/>
      <c r="AM90" s="51"/>
      <c r="AN90" s="84"/>
      <c r="AO90" s="83"/>
      <c r="AP90" s="51"/>
      <c r="AQ90" s="51"/>
      <c r="AR90" s="51"/>
      <c r="AS90" s="51"/>
      <c r="AT90" s="51"/>
      <c r="AU90" s="51"/>
      <c r="AV90" s="51"/>
      <c r="AW90" s="51"/>
      <c r="AX90" s="84"/>
      <c r="AY90" s="83"/>
      <c r="AZ90" s="51"/>
      <c r="BA90" s="51"/>
      <c r="BB90" s="51"/>
      <c r="BC90" s="51"/>
      <c r="BD90" s="51"/>
      <c r="BE90" s="51"/>
      <c r="BF90" s="84"/>
    </row>
    <row r="91" spans="1:58" ht="15.75" customHeight="1" x14ac:dyDescent="0.2">
      <c r="A91" s="78"/>
      <c r="B91" s="83"/>
      <c r="C91" s="51"/>
      <c r="D91" s="51"/>
      <c r="E91" s="51"/>
      <c r="F91" s="51"/>
      <c r="G91" s="84"/>
      <c r="H91" s="83"/>
      <c r="I91" s="51"/>
      <c r="J91" s="51"/>
      <c r="K91" s="51"/>
      <c r="L91" s="51"/>
      <c r="M91" s="51"/>
      <c r="N91" s="51"/>
      <c r="O91" s="51"/>
      <c r="P91" s="51"/>
      <c r="Q91" s="51"/>
      <c r="R91" s="51"/>
      <c r="S91" s="51"/>
      <c r="T91" s="84"/>
      <c r="U91" s="83"/>
      <c r="V91" s="51"/>
      <c r="W91" s="51"/>
      <c r="X91" s="51"/>
      <c r="Y91" s="51"/>
      <c r="Z91" s="51"/>
      <c r="AA91" s="51"/>
      <c r="AB91" s="51"/>
      <c r="AC91" s="51"/>
      <c r="AD91" s="84"/>
      <c r="AE91" s="83"/>
      <c r="AF91" s="51"/>
      <c r="AG91" s="51"/>
      <c r="AH91" s="51"/>
      <c r="AI91" s="51"/>
      <c r="AJ91" s="51"/>
      <c r="AK91" s="51"/>
      <c r="AL91" s="51"/>
      <c r="AM91" s="51"/>
      <c r="AN91" s="84"/>
      <c r="AO91" s="83"/>
      <c r="AP91" s="51"/>
      <c r="AQ91" s="51"/>
      <c r="AR91" s="51"/>
      <c r="AS91" s="51"/>
      <c r="AT91" s="51"/>
      <c r="AU91" s="51"/>
      <c r="AV91" s="51"/>
      <c r="AW91" s="51"/>
      <c r="AX91" s="84"/>
      <c r="AY91" s="83"/>
      <c r="AZ91" s="51"/>
      <c r="BA91" s="51"/>
      <c r="BB91" s="51"/>
      <c r="BC91" s="51"/>
      <c r="BD91" s="51"/>
      <c r="BE91" s="51"/>
      <c r="BF91" s="84"/>
    </row>
    <row r="92" spans="1:58" ht="15.75" customHeight="1" x14ac:dyDescent="0.2">
      <c r="A92" s="78"/>
      <c r="B92" s="83"/>
      <c r="C92" s="51"/>
      <c r="D92" s="51"/>
      <c r="E92" s="51"/>
      <c r="F92" s="51"/>
      <c r="G92" s="84"/>
      <c r="H92" s="83"/>
      <c r="I92" s="51"/>
      <c r="J92" s="51"/>
      <c r="K92" s="51"/>
      <c r="L92" s="51"/>
      <c r="M92" s="51"/>
      <c r="N92" s="51"/>
      <c r="O92" s="51"/>
      <c r="P92" s="51"/>
      <c r="Q92" s="51"/>
      <c r="R92" s="51"/>
      <c r="S92" s="51"/>
      <c r="T92" s="84"/>
      <c r="U92" s="83"/>
      <c r="V92" s="51"/>
      <c r="W92" s="51"/>
      <c r="X92" s="51"/>
      <c r="Y92" s="51"/>
      <c r="Z92" s="51"/>
      <c r="AA92" s="51"/>
      <c r="AB92" s="51"/>
      <c r="AC92" s="51"/>
      <c r="AD92" s="84"/>
      <c r="AE92" s="83"/>
      <c r="AF92" s="51"/>
      <c r="AG92" s="51"/>
      <c r="AH92" s="51"/>
      <c r="AI92" s="51"/>
      <c r="AJ92" s="51"/>
      <c r="AK92" s="51"/>
      <c r="AL92" s="51"/>
      <c r="AM92" s="51"/>
      <c r="AN92" s="84"/>
      <c r="AO92" s="83"/>
      <c r="AP92" s="51"/>
      <c r="AQ92" s="51"/>
      <c r="AR92" s="51"/>
      <c r="AS92" s="51"/>
      <c r="AT92" s="51"/>
      <c r="AU92" s="51"/>
      <c r="AV92" s="51"/>
      <c r="AW92" s="51"/>
      <c r="AX92" s="84"/>
      <c r="AY92" s="83"/>
      <c r="AZ92" s="51"/>
      <c r="BA92" s="51"/>
      <c r="BB92" s="51"/>
      <c r="BC92" s="51"/>
      <c r="BD92" s="51"/>
      <c r="BE92" s="51"/>
      <c r="BF92" s="84"/>
    </row>
    <row r="93" spans="1:58" ht="15.75" customHeight="1" x14ac:dyDescent="0.2">
      <c r="A93" s="78"/>
      <c r="B93" s="83"/>
      <c r="C93" s="51"/>
      <c r="D93" s="51"/>
      <c r="E93" s="51"/>
      <c r="F93" s="51"/>
      <c r="G93" s="84"/>
      <c r="H93" s="83"/>
      <c r="I93" s="51"/>
      <c r="J93" s="51"/>
      <c r="K93" s="51"/>
      <c r="L93" s="51"/>
      <c r="M93" s="51"/>
      <c r="N93" s="51"/>
      <c r="O93" s="51"/>
      <c r="P93" s="51"/>
      <c r="Q93" s="51"/>
      <c r="R93" s="51"/>
      <c r="S93" s="51"/>
      <c r="T93" s="84"/>
      <c r="U93" s="83"/>
      <c r="V93" s="51"/>
      <c r="W93" s="51"/>
      <c r="X93" s="51"/>
      <c r="Y93" s="51"/>
      <c r="Z93" s="51"/>
      <c r="AA93" s="51"/>
      <c r="AB93" s="51"/>
      <c r="AC93" s="51"/>
      <c r="AD93" s="84"/>
      <c r="AE93" s="83"/>
      <c r="AF93" s="51"/>
      <c r="AG93" s="51"/>
      <c r="AH93" s="51"/>
      <c r="AI93" s="51"/>
      <c r="AJ93" s="51"/>
      <c r="AK93" s="51"/>
      <c r="AL93" s="51"/>
      <c r="AM93" s="51"/>
      <c r="AN93" s="84"/>
      <c r="AO93" s="83"/>
      <c r="AP93" s="51"/>
      <c r="AQ93" s="51"/>
      <c r="AR93" s="51"/>
      <c r="AS93" s="51"/>
      <c r="AT93" s="51"/>
      <c r="AU93" s="51"/>
      <c r="AV93" s="51"/>
      <c r="AW93" s="51"/>
      <c r="AX93" s="84"/>
      <c r="AY93" s="83"/>
      <c r="AZ93" s="51"/>
      <c r="BA93" s="51"/>
      <c r="BB93" s="51"/>
      <c r="BC93" s="51"/>
      <c r="BD93" s="51"/>
      <c r="BE93" s="51"/>
      <c r="BF93" s="84"/>
    </row>
    <row r="94" spans="1:58" ht="15.75" customHeight="1" x14ac:dyDescent="0.2">
      <c r="A94" s="78"/>
      <c r="B94" s="83"/>
      <c r="C94" s="51"/>
      <c r="D94" s="51"/>
      <c r="E94" s="51"/>
      <c r="F94" s="51"/>
      <c r="G94" s="84"/>
      <c r="H94" s="83"/>
      <c r="I94" s="51"/>
      <c r="J94" s="51"/>
      <c r="K94" s="51"/>
      <c r="L94" s="51"/>
      <c r="M94" s="51"/>
      <c r="N94" s="51"/>
      <c r="O94" s="51"/>
      <c r="P94" s="51"/>
      <c r="Q94" s="51"/>
      <c r="R94" s="51"/>
      <c r="S94" s="51"/>
      <c r="T94" s="84"/>
      <c r="U94" s="83"/>
      <c r="V94" s="51"/>
      <c r="W94" s="51"/>
      <c r="X94" s="51"/>
      <c r="Y94" s="51"/>
      <c r="Z94" s="51"/>
      <c r="AA94" s="51"/>
      <c r="AB94" s="51"/>
      <c r="AC94" s="51"/>
      <c r="AD94" s="84"/>
      <c r="AE94" s="83"/>
      <c r="AF94" s="51"/>
      <c r="AG94" s="51"/>
      <c r="AH94" s="51"/>
      <c r="AI94" s="51"/>
      <c r="AJ94" s="51"/>
      <c r="AK94" s="51"/>
      <c r="AL94" s="51"/>
      <c r="AM94" s="51"/>
      <c r="AN94" s="84"/>
      <c r="AO94" s="83"/>
      <c r="AP94" s="51"/>
      <c r="AQ94" s="51"/>
      <c r="AR94" s="51"/>
      <c r="AS94" s="51"/>
      <c r="AT94" s="51"/>
      <c r="AU94" s="51"/>
      <c r="AV94" s="51"/>
      <c r="AW94" s="51"/>
      <c r="AX94" s="84"/>
      <c r="AY94" s="83"/>
      <c r="AZ94" s="51"/>
      <c r="BA94" s="51"/>
      <c r="BB94" s="51"/>
      <c r="BC94" s="51"/>
      <c r="BD94" s="51"/>
      <c r="BE94" s="51"/>
      <c r="BF94" s="84"/>
    </row>
    <row r="95" spans="1:58" ht="15.75" customHeight="1" x14ac:dyDescent="0.2">
      <c r="A95" s="79"/>
      <c r="B95" s="85"/>
      <c r="C95" s="86"/>
      <c r="D95" s="86"/>
      <c r="E95" s="86"/>
      <c r="F95" s="86"/>
      <c r="G95" s="87"/>
      <c r="H95" s="85"/>
      <c r="I95" s="86"/>
      <c r="J95" s="86"/>
      <c r="K95" s="86"/>
      <c r="L95" s="86"/>
      <c r="M95" s="86"/>
      <c r="N95" s="86"/>
      <c r="O95" s="86"/>
      <c r="P95" s="86"/>
      <c r="Q95" s="86"/>
      <c r="R95" s="86"/>
      <c r="S95" s="86"/>
      <c r="T95" s="87"/>
      <c r="U95" s="85"/>
      <c r="V95" s="86"/>
      <c r="W95" s="86"/>
      <c r="X95" s="86"/>
      <c r="Y95" s="86"/>
      <c r="Z95" s="86"/>
      <c r="AA95" s="86"/>
      <c r="AB95" s="86"/>
      <c r="AC95" s="86"/>
      <c r="AD95" s="87"/>
      <c r="AE95" s="85"/>
      <c r="AF95" s="86"/>
      <c r="AG95" s="86"/>
      <c r="AH95" s="86"/>
      <c r="AI95" s="86"/>
      <c r="AJ95" s="86"/>
      <c r="AK95" s="86"/>
      <c r="AL95" s="86"/>
      <c r="AM95" s="86"/>
      <c r="AN95" s="87"/>
      <c r="AO95" s="85"/>
      <c r="AP95" s="86"/>
      <c r="AQ95" s="86"/>
      <c r="AR95" s="86"/>
      <c r="AS95" s="86"/>
      <c r="AT95" s="86"/>
      <c r="AU95" s="86"/>
      <c r="AV95" s="86"/>
      <c r="AW95" s="86"/>
      <c r="AX95" s="87"/>
      <c r="AY95" s="85"/>
      <c r="AZ95" s="86"/>
      <c r="BA95" s="86"/>
      <c r="BB95" s="86"/>
      <c r="BC95" s="86"/>
      <c r="BD95" s="86"/>
      <c r="BE95" s="86"/>
      <c r="BF95" s="87"/>
    </row>
    <row r="96" spans="1:58" ht="15.75" customHeight="1" x14ac:dyDescent="0.2">
      <c r="A96" s="77"/>
      <c r="B96" s="80"/>
      <c r="C96" s="81"/>
      <c r="D96" s="81"/>
      <c r="E96" s="81"/>
      <c r="F96" s="81"/>
      <c r="G96" s="82"/>
      <c r="H96" s="80"/>
      <c r="I96" s="81"/>
      <c r="J96" s="81"/>
      <c r="K96" s="81"/>
      <c r="L96" s="81"/>
      <c r="M96" s="81"/>
      <c r="N96" s="81"/>
      <c r="O96" s="81"/>
      <c r="P96" s="81"/>
      <c r="Q96" s="81"/>
      <c r="R96" s="81"/>
      <c r="S96" s="81"/>
      <c r="T96" s="82"/>
      <c r="U96" s="80"/>
      <c r="V96" s="81"/>
      <c r="W96" s="81"/>
      <c r="X96" s="81"/>
      <c r="Y96" s="81"/>
      <c r="Z96" s="81"/>
      <c r="AA96" s="81"/>
      <c r="AB96" s="81"/>
      <c r="AC96" s="81"/>
      <c r="AD96" s="82"/>
      <c r="AE96" s="80"/>
      <c r="AF96" s="81"/>
      <c r="AG96" s="81"/>
      <c r="AH96" s="81"/>
      <c r="AI96" s="81"/>
      <c r="AJ96" s="81"/>
      <c r="AK96" s="81"/>
      <c r="AL96" s="81"/>
      <c r="AM96" s="81"/>
      <c r="AN96" s="82"/>
      <c r="AO96" s="80"/>
      <c r="AP96" s="81"/>
      <c r="AQ96" s="81"/>
      <c r="AR96" s="81"/>
      <c r="AS96" s="81"/>
      <c r="AT96" s="81"/>
      <c r="AU96" s="81"/>
      <c r="AV96" s="81"/>
      <c r="AW96" s="81"/>
      <c r="AX96" s="82"/>
      <c r="AY96" s="80"/>
      <c r="AZ96" s="81"/>
      <c r="BA96" s="81"/>
      <c r="BB96" s="81"/>
      <c r="BC96" s="81"/>
      <c r="BD96" s="81"/>
      <c r="BE96" s="81"/>
      <c r="BF96" s="82"/>
    </row>
    <row r="97" spans="1:58" ht="15.75" customHeight="1" x14ac:dyDescent="0.2">
      <c r="A97" s="78"/>
      <c r="B97" s="83"/>
      <c r="C97" s="51"/>
      <c r="D97" s="51"/>
      <c r="E97" s="51"/>
      <c r="F97" s="51"/>
      <c r="G97" s="84"/>
      <c r="H97" s="83"/>
      <c r="I97" s="51"/>
      <c r="J97" s="51"/>
      <c r="K97" s="51"/>
      <c r="L97" s="51"/>
      <c r="M97" s="51"/>
      <c r="N97" s="51"/>
      <c r="O97" s="51"/>
      <c r="P97" s="51"/>
      <c r="Q97" s="51"/>
      <c r="R97" s="51"/>
      <c r="S97" s="51"/>
      <c r="T97" s="84"/>
      <c r="U97" s="83"/>
      <c r="V97" s="51"/>
      <c r="W97" s="51"/>
      <c r="X97" s="51"/>
      <c r="Y97" s="51"/>
      <c r="Z97" s="51"/>
      <c r="AA97" s="51"/>
      <c r="AB97" s="51"/>
      <c r="AC97" s="51"/>
      <c r="AD97" s="84"/>
      <c r="AE97" s="83"/>
      <c r="AF97" s="51"/>
      <c r="AG97" s="51"/>
      <c r="AH97" s="51"/>
      <c r="AI97" s="51"/>
      <c r="AJ97" s="51"/>
      <c r="AK97" s="51"/>
      <c r="AL97" s="51"/>
      <c r="AM97" s="51"/>
      <c r="AN97" s="84"/>
      <c r="AO97" s="83"/>
      <c r="AP97" s="51"/>
      <c r="AQ97" s="51"/>
      <c r="AR97" s="51"/>
      <c r="AS97" s="51"/>
      <c r="AT97" s="51"/>
      <c r="AU97" s="51"/>
      <c r="AV97" s="51"/>
      <c r="AW97" s="51"/>
      <c r="AX97" s="84"/>
      <c r="AY97" s="83"/>
      <c r="AZ97" s="51"/>
      <c r="BA97" s="51"/>
      <c r="BB97" s="51"/>
      <c r="BC97" s="51"/>
      <c r="BD97" s="51"/>
      <c r="BE97" s="51"/>
      <c r="BF97" s="84"/>
    </row>
    <row r="98" spans="1:58" ht="15.75" customHeight="1" x14ac:dyDescent="0.2">
      <c r="A98" s="78"/>
      <c r="B98" s="83"/>
      <c r="C98" s="51"/>
      <c r="D98" s="51"/>
      <c r="E98" s="51"/>
      <c r="F98" s="51"/>
      <c r="G98" s="84"/>
      <c r="H98" s="83"/>
      <c r="I98" s="51"/>
      <c r="J98" s="51"/>
      <c r="K98" s="51"/>
      <c r="L98" s="51"/>
      <c r="M98" s="51"/>
      <c r="N98" s="51"/>
      <c r="O98" s="51"/>
      <c r="P98" s="51"/>
      <c r="Q98" s="51"/>
      <c r="R98" s="51"/>
      <c r="S98" s="51"/>
      <c r="T98" s="84"/>
      <c r="U98" s="83"/>
      <c r="V98" s="51"/>
      <c r="W98" s="51"/>
      <c r="X98" s="51"/>
      <c r="Y98" s="51"/>
      <c r="Z98" s="51"/>
      <c r="AA98" s="51"/>
      <c r="AB98" s="51"/>
      <c r="AC98" s="51"/>
      <c r="AD98" s="84"/>
      <c r="AE98" s="83"/>
      <c r="AF98" s="51"/>
      <c r="AG98" s="51"/>
      <c r="AH98" s="51"/>
      <c r="AI98" s="51"/>
      <c r="AJ98" s="51"/>
      <c r="AK98" s="51"/>
      <c r="AL98" s="51"/>
      <c r="AM98" s="51"/>
      <c r="AN98" s="84"/>
      <c r="AO98" s="83"/>
      <c r="AP98" s="51"/>
      <c r="AQ98" s="51"/>
      <c r="AR98" s="51"/>
      <c r="AS98" s="51"/>
      <c r="AT98" s="51"/>
      <c r="AU98" s="51"/>
      <c r="AV98" s="51"/>
      <c r="AW98" s="51"/>
      <c r="AX98" s="84"/>
      <c r="AY98" s="83"/>
      <c r="AZ98" s="51"/>
      <c r="BA98" s="51"/>
      <c r="BB98" s="51"/>
      <c r="BC98" s="51"/>
      <c r="BD98" s="51"/>
      <c r="BE98" s="51"/>
      <c r="BF98" s="84"/>
    </row>
    <row r="99" spans="1:58" ht="15.75" customHeight="1" x14ac:dyDescent="0.2">
      <c r="A99" s="78"/>
      <c r="B99" s="83"/>
      <c r="C99" s="51"/>
      <c r="D99" s="51"/>
      <c r="E99" s="51"/>
      <c r="F99" s="51"/>
      <c r="G99" s="84"/>
      <c r="H99" s="83"/>
      <c r="I99" s="51"/>
      <c r="J99" s="51"/>
      <c r="K99" s="51"/>
      <c r="L99" s="51"/>
      <c r="M99" s="51"/>
      <c r="N99" s="51"/>
      <c r="O99" s="51"/>
      <c r="P99" s="51"/>
      <c r="Q99" s="51"/>
      <c r="R99" s="51"/>
      <c r="S99" s="51"/>
      <c r="T99" s="84"/>
      <c r="U99" s="83"/>
      <c r="V99" s="51"/>
      <c r="W99" s="51"/>
      <c r="X99" s="51"/>
      <c r="Y99" s="51"/>
      <c r="Z99" s="51"/>
      <c r="AA99" s="51"/>
      <c r="AB99" s="51"/>
      <c r="AC99" s="51"/>
      <c r="AD99" s="84"/>
      <c r="AE99" s="83"/>
      <c r="AF99" s="51"/>
      <c r="AG99" s="51"/>
      <c r="AH99" s="51"/>
      <c r="AI99" s="51"/>
      <c r="AJ99" s="51"/>
      <c r="AK99" s="51"/>
      <c r="AL99" s="51"/>
      <c r="AM99" s="51"/>
      <c r="AN99" s="84"/>
      <c r="AO99" s="83"/>
      <c r="AP99" s="51"/>
      <c r="AQ99" s="51"/>
      <c r="AR99" s="51"/>
      <c r="AS99" s="51"/>
      <c r="AT99" s="51"/>
      <c r="AU99" s="51"/>
      <c r="AV99" s="51"/>
      <c r="AW99" s="51"/>
      <c r="AX99" s="84"/>
      <c r="AY99" s="83"/>
      <c r="AZ99" s="51"/>
      <c r="BA99" s="51"/>
      <c r="BB99" s="51"/>
      <c r="BC99" s="51"/>
      <c r="BD99" s="51"/>
      <c r="BE99" s="51"/>
      <c r="BF99" s="84"/>
    </row>
    <row r="100" spans="1:58" ht="15.75" customHeight="1" x14ac:dyDescent="0.2">
      <c r="A100" s="78"/>
      <c r="B100" s="83"/>
      <c r="C100" s="51"/>
      <c r="D100" s="51"/>
      <c r="E100" s="51"/>
      <c r="F100" s="51"/>
      <c r="G100" s="84"/>
      <c r="H100" s="83"/>
      <c r="I100" s="51"/>
      <c r="J100" s="51"/>
      <c r="K100" s="51"/>
      <c r="L100" s="51"/>
      <c r="M100" s="51"/>
      <c r="N100" s="51"/>
      <c r="O100" s="51"/>
      <c r="P100" s="51"/>
      <c r="Q100" s="51"/>
      <c r="R100" s="51"/>
      <c r="S100" s="51"/>
      <c r="T100" s="84"/>
      <c r="U100" s="83"/>
      <c r="V100" s="51"/>
      <c r="W100" s="51"/>
      <c r="X100" s="51"/>
      <c r="Y100" s="51"/>
      <c r="Z100" s="51"/>
      <c r="AA100" s="51"/>
      <c r="AB100" s="51"/>
      <c r="AC100" s="51"/>
      <c r="AD100" s="84"/>
      <c r="AE100" s="83"/>
      <c r="AF100" s="51"/>
      <c r="AG100" s="51"/>
      <c r="AH100" s="51"/>
      <c r="AI100" s="51"/>
      <c r="AJ100" s="51"/>
      <c r="AK100" s="51"/>
      <c r="AL100" s="51"/>
      <c r="AM100" s="51"/>
      <c r="AN100" s="84"/>
      <c r="AO100" s="83"/>
      <c r="AP100" s="51"/>
      <c r="AQ100" s="51"/>
      <c r="AR100" s="51"/>
      <c r="AS100" s="51"/>
      <c r="AT100" s="51"/>
      <c r="AU100" s="51"/>
      <c r="AV100" s="51"/>
      <c r="AW100" s="51"/>
      <c r="AX100" s="84"/>
      <c r="AY100" s="83"/>
      <c r="AZ100" s="51"/>
      <c r="BA100" s="51"/>
      <c r="BB100" s="51"/>
      <c r="BC100" s="51"/>
      <c r="BD100" s="51"/>
      <c r="BE100" s="51"/>
      <c r="BF100" s="84"/>
    </row>
    <row r="101" spans="1:58" ht="15.75" customHeight="1" x14ac:dyDescent="0.2">
      <c r="A101" s="78"/>
      <c r="B101" s="83"/>
      <c r="C101" s="51"/>
      <c r="D101" s="51"/>
      <c r="E101" s="51"/>
      <c r="F101" s="51"/>
      <c r="G101" s="84"/>
      <c r="H101" s="83"/>
      <c r="I101" s="51"/>
      <c r="J101" s="51"/>
      <c r="K101" s="51"/>
      <c r="L101" s="51"/>
      <c r="M101" s="51"/>
      <c r="N101" s="51"/>
      <c r="O101" s="51"/>
      <c r="P101" s="51"/>
      <c r="Q101" s="51"/>
      <c r="R101" s="51"/>
      <c r="S101" s="51"/>
      <c r="T101" s="84"/>
      <c r="U101" s="83"/>
      <c r="V101" s="51"/>
      <c r="W101" s="51"/>
      <c r="X101" s="51"/>
      <c r="Y101" s="51"/>
      <c r="Z101" s="51"/>
      <c r="AA101" s="51"/>
      <c r="AB101" s="51"/>
      <c r="AC101" s="51"/>
      <c r="AD101" s="84"/>
      <c r="AE101" s="83"/>
      <c r="AF101" s="51"/>
      <c r="AG101" s="51"/>
      <c r="AH101" s="51"/>
      <c r="AI101" s="51"/>
      <c r="AJ101" s="51"/>
      <c r="AK101" s="51"/>
      <c r="AL101" s="51"/>
      <c r="AM101" s="51"/>
      <c r="AN101" s="84"/>
      <c r="AO101" s="83"/>
      <c r="AP101" s="51"/>
      <c r="AQ101" s="51"/>
      <c r="AR101" s="51"/>
      <c r="AS101" s="51"/>
      <c r="AT101" s="51"/>
      <c r="AU101" s="51"/>
      <c r="AV101" s="51"/>
      <c r="AW101" s="51"/>
      <c r="AX101" s="84"/>
      <c r="AY101" s="83"/>
      <c r="AZ101" s="51"/>
      <c r="BA101" s="51"/>
      <c r="BB101" s="51"/>
      <c r="BC101" s="51"/>
      <c r="BD101" s="51"/>
      <c r="BE101" s="51"/>
      <c r="BF101" s="84"/>
    </row>
    <row r="102" spans="1:58" ht="15.75" customHeight="1" x14ac:dyDescent="0.2">
      <c r="A102" s="78"/>
      <c r="B102" s="83"/>
      <c r="C102" s="51"/>
      <c r="D102" s="51"/>
      <c r="E102" s="51"/>
      <c r="F102" s="51"/>
      <c r="G102" s="84"/>
      <c r="H102" s="83"/>
      <c r="I102" s="51"/>
      <c r="J102" s="51"/>
      <c r="K102" s="51"/>
      <c r="L102" s="51"/>
      <c r="M102" s="51"/>
      <c r="N102" s="51"/>
      <c r="O102" s="51"/>
      <c r="P102" s="51"/>
      <c r="Q102" s="51"/>
      <c r="R102" s="51"/>
      <c r="S102" s="51"/>
      <c r="T102" s="84"/>
      <c r="U102" s="83"/>
      <c r="V102" s="51"/>
      <c r="W102" s="51"/>
      <c r="X102" s="51"/>
      <c r="Y102" s="51"/>
      <c r="Z102" s="51"/>
      <c r="AA102" s="51"/>
      <c r="AB102" s="51"/>
      <c r="AC102" s="51"/>
      <c r="AD102" s="84"/>
      <c r="AE102" s="83"/>
      <c r="AF102" s="51"/>
      <c r="AG102" s="51"/>
      <c r="AH102" s="51"/>
      <c r="AI102" s="51"/>
      <c r="AJ102" s="51"/>
      <c r="AK102" s="51"/>
      <c r="AL102" s="51"/>
      <c r="AM102" s="51"/>
      <c r="AN102" s="84"/>
      <c r="AO102" s="83"/>
      <c r="AP102" s="51"/>
      <c r="AQ102" s="51"/>
      <c r="AR102" s="51"/>
      <c r="AS102" s="51"/>
      <c r="AT102" s="51"/>
      <c r="AU102" s="51"/>
      <c r="AV102" s="51"/>
      <c r="AW102" s="51"/>
      <c r="AX102" s="84"/>
      <c r="AY102" s="83"/>
      <c r="AZ102" s="51"/>
      <c r="BA102" s="51"/>
      <c r="BB102" s="51"/>
      <c r="BC102" s="51"/>
      <c r="BD102" s="51"/>
      <c r="BE102" s="51"/>
      <c r="BF102" s="84"/>
    </row>
    <row r="103" spans="1:58" ht="15.75" customHeight="1" x14ac:dyDescent="0.2">
      <c r="A103" s="78"/>
      <c r="B103" s="83"/>
      <c r="C103" s="51"/>
      <c r="D103" s="51"/>
      <c r="E103" s="51"/>
      <c r="F103" s="51"/>
      <c r="G103" s="84"/>
      <c r="H103" s="83"/>
      <c r="I103" s="51"/>
      <c r="J103" s="51"/>
      <c r="K103" s="51"/>
      <c r="L103" s="51"/>
      <c r="M103" s="51"/>
      <c r="N103" s="51"/>
      <c r="O103" s="51"/>
      <c r="P103" s="51"/>
      <c r="Q103" s="51"/>
      <c r="R103" s="51"/>
      <c r="S103" s="51"/>
      <c r="T103" s="84"/>
      <c r="U103" s="83"/>
      <c r="V103" s="51"/>
      <c r="W103" s="51"/>
      <c r="X103" s="51"/>
      <c r="Y103" s="51"/>
      <c r="Z103" s="51"/>
      <c r="AA103" s="51"/>
      <c r="AB103" s="51"/>
      <c r="AC103" s="51"/>
      <c r="AD103" s="84"/>
      <c r="AE103" s="83"/>
      <c r="AF103" s="51"/>
      <c r="AG103" s="51"/>
      <c r="AH103" s="51"/>
      <c r="AI103" s="51"/>
      <c r="AJ103" s="51"/>
      <c r="AK103" s="51"/>
      <c r="AL103" s="51"/>
      <c r="AM103" s="51"/>
      <c r="AN103" s="84"/>
      <c r="AO103" s="83"/>
      <c r="AP103" s="51"/>
      <c r="AQ103" s="51"/>
      <c r="AR103" s="51"/>
      <c r="AS103" s="51"/>
      <c r="AT103" s="51"/>
      <c r="AU103" s="51"/>
      <c r="AV103" s="51"/>
      <c r="AW103" s="51"/>
      <c r="AX103" s="84"/>
      <c r="AY103" s="83"/>
      <c r="AZ103" s="51"/>
      <c r="BA103" s="51"/>
      <c r="BB103" s="51"/>
      <c r="BC103" s="51"/>
      <c r="BD103" s="51"/>
      <c r="BE103" s="51"/>
      <c r="BF103" s="84"/>
    </row>
    <row r="104" spans="1:58" ht="15.75" customHeight="1" x14ac:dyDescent="0.2">
      <c r="A104" s="78"/>
      <c r="B104" s="83"/>
      <c r="C104" s="51"/>
      <c r="D104" s="51"/>
      <c r="E104" s="51"/>
      <c r="F104" s="51"/>
      <c r="G104" s="84"/>
      <c r="H104" s="83"/>
      <c r="I104" s="51"/>
      <c r="J104" s="51"/>
      <c r="K104" s="51"/>
      <c r="L104" s="51"/>
      <c r="M104" s="51"/>
      <c r="N104" s="51"/>
      <c r="O104" s="51"/>
      <c r="P104" s="51"/>
      <c r="Q104" s="51"/>
      <c r="R104" s="51"/>
      <c r="S104" s="51"/>
      <c r="T104" s="84"/>
      <c r="U104" s="83"/>
      <c r="V104" s="51"/>
      <c r="W104" s="51"/>
      <c r="X104" s="51"/>
      <c r="Y104" s="51"/>
      <c r="Z104" s="51"/>
      <c r="AA104" s="51"/>
      <c r="AB104" s="51"/>
      <c r="AC104" s="51"/>
      <c r="AD104" s="84"/>
      <c r="AE104" s="83"/>
      <c r="AF104" s="51"/>
      <c r="AG104" s="51"/>
      <c r="AH104" s="51"/>
      <c r="AI104" s="51"/>
      <c r="AJ104" s="51"/>
      <c r="AK104" s="51"/>
      <c r="AL104" s="51"/>
      <c r="AM104" s="51"/>
      <c r="AN104" s="84"/>
      <c r="AO104" s="83"/>
      <c r="AP104" s="51"/>
      <c r="AQ104" s="51"/>
      <c r="AR104" s="51"/>
      <c r="AS104" s="51"/>
      <c r="AT104" s="51"/>
      <c r="AU104" s="51"/>
      <c r="AV104" s="51"/>
      <c r="AW104" s="51"/>
      <c r="AX104" s="84"/>
      <c r="AY104" s="83"/>
      <c r="AZ104" s="51"/>
      <c r="BA104" s="51"/>
      <c r="BB104" s="51"/>
      <c r="BC104" s="51"/>
      <c r="BD104" s="51"/>
      <c r="BE104" s="51"/>
      <c r="BF104" s="84"/>
    </row>
    <row r="105" spans="1:58" ht="15.75" customHeight="1" x14ac:dyDescent="0.2">
      <c r="A105" s="78"/>
      <c r="B105" s="83"/>
      <c r="C105" s="51"/>
      <c r="D105" s="51"/>
      <c r="E105" s="51"/>
      <c r="F105" s="51"/>
      <c r="G105" s="84"/>
      <c r="H105" s="83"/>
      <c r="I105" s="51"/>
      <c r="J105" s="51"/>
      <c r="K105" s="51"/>
      <c r="L105" s="51"/>
      <c r="M105" s="51"/>
      <c r="N105" s="51"/>
      <c r="O105" s="51"/>
      <c r="P105" s="51"/>
      <c r="Q105" s="51"/>
      <c r="R105" s="51"/>
      <c r="S105" s="51"/>
      <c r="T105" s="84"/>
      <c r="U105" s="83"/>
      <c r="V105" s="51"/>
      <c r="W105" s="51"/>
      <c r="X105" s="51"/>
      <c r="Y105" s="51"/>
      <c r="Z105" s="51"/>
      <c r="AA105" s="51"/>
      <c r="AB105" s="51"/>
      <c r="AC105" s="51"/>
      <c r="AD105" s="84"/>
      <c r="AE105" s="83"/>
      <c r="AF105" s="51"/>
      <c r="AG105" s="51"/>
      <c r="AH105" s="51"/>
      <c r="AI105" s="51"/>
      <c r="AJ105" s="51"/>
      <c r="AK105" s="51"/>
      <c r="AL105" s="51"/>
      <c r="AM105" s="51"/>
      <c r="AN105" s="84"/>
      <c r="AO105" s="83"/>
      <c r="AP105" s="51"/>
      <c r="AQ105" s="51"/>
      <c r="AR105" s="51"/>
      <c r="AS105" s="51"/>
      <c r="AT105" s="51"/>
      <c r="AU105" s="51"/>
      <c r="AV105" s="51"/>
      <c r="AW105" s="51"/>
      <c r="AX105" s="84"/>
      <c r="AY105" s="83"/>
      <c r="AZ105" s="51"/>
      <c r="BA105" s="51"/>
      <c r="BB105" s="51"/>
      <c r="BC105" s="51"/>
      <c r="BD105" s="51"/>
      <c r="BE105" s="51"/>
      <c r="BF105" s="84"/>
    </row>
    <row r="106" spans="1:58" ht="15.75" customHeight="1" x14ac:dyDescent="0.2">
      <c r="A106" s="79"/>
      <c r="B106" s="85"/>
      <c r="C106" s="86"/>
      <c r="D106" s="86"/>
      <c r="E106" s="86"/>
      <c r="F106" s="86"/>
      <c r="G106" s="87"/>
      <c r="H106" s="85"/>
      <c r="I106" s="86"/>
      <c r="J106" s="86"/>
      <c r="K106" s="86"/>
      <c r="L106" s="86"/>
      <c r="M106" s="86"/>
      <c r="N106" s="86"/>
      <c r="O106" s="86"/>
      <c r="P106" s="86"/>
      <c r="Q106" s="86"/>
      <c r="R106" s="86"/>
      <c r="S106" s="86"/>
      <c r="T106" s="87"/>
      <c r="U106" s="85"/>
      <c r="V106" s="86"/>
      <c r="W106" s="86"/>
      <c r="X106" s="86"/>
      <c r="Y106" s="86"/>
      <c r="Z106" s="86"/>
      <c r="AA106" s="86"/>
      <c r="AB106" s="86"/>
      <c r="AC106" s="86"/>
      <c r="AD106" s="87"/>
      <c r="AE106" s="85"/>
      <c r="AF106" s="86"/>
      <c r="AG106" s="86"/>
      <c r="AH106" s="86"/>
      <c r="AI106" s="86"/>
      <c r="AJ106" s="86"/>
      <c r="AK106" s="86"/>
      <c r="AL106" s="86"/>
      <c r="AM106" s="86"/>
      <c r="AN106" s="87"/>
      <c r="AO106" s="85"/>
      <c r="AP106" s="86"/>
      <c r="AQ106" s="86"/>
      <c r="AR106" s="86"/>
      <c r="AS106" s="86"/>
      <c r="AT106" s="86"/>
      <c r="AU106" s="86"/>
      <c r="AV106" s="86"/>
      <c r="AW106" s="86"/>
      <c r="AX106" s="87"/>
      <c r="AY106" s="85"/>
      <c r="AZ106" s="86"/>
      <c r="BA106" s="86"/>
      <c r="BB106" s="86"/>
      <c r="BC106" s="86"/>
      <c r="BD106" s="86"/>
      <c r="BE106" s="86"/>
      <c r="BF106" s="87"/>
    </row>
    <row r="107" spans="1:58" ht="15.75" customHeight="1" x14ac:dyDescent="0.2">
      <c r="A107" s="77"/>
      <c r="B107" s="80"/>
      <c r="C107" s="81"/>
      <c r="D107" s="81"/>
      <c r="E107" s="81"/>
      <c r="F107" s="81"/>
      <c r="G107" s="82"/>
      <c r="H107" s="80"/>
      <c r="I107" s="81"/>
      <c r="J107" s="81"/>
      <c r="K107" s="81"/>
      <c r="L107" s="81"/>
      <c r="M107" s="81"/>
      <c r="N107" s="81"/>
      <c r="O107" s="81"/>
      <c r="P107" s="81"/>
      <c r="Q107" s="81"/>
      <c r="R107" s="81"/>
      <c r="S107" s="81"/>
      <c r="T107" s="82"/>
      <c r="U107" s="80"/>
      <c r="V107" s="81"/>
      <c r="W107" s="81"/>
      <c r="X107" s="81"/>
      <c r="Y107" s="81"/>
      <c r="Z107" s="81"/>
      <c r="AA107" s="81"/>
      <c r="AB107" s="81"/>
      <c r="AC107" s="81"/>
      <c r="AD107" s="82"/>
      <c r="AE107" s="80"/>
      <c r="AF107" s="81"/>
      <c r="AG107" s="81"/>
      <c r="AH107" s="81"/>
      <c r="AI107" s="81"/>
      <c r="AJ107" s="81"/>
      <c r="AK107" s="81"/>
      <c r="AL107" s="81"/>
      <c r="AM107" s="81"/>
      <c r="AN107" s="82"/>
      <c r="AO107" s="80"/>
      <c r="AP107" s="81"/>
      <c r="AQ107" s="81"/>
      <c r="AR107" s="81"/>
      <c r="AS107" s="81"/>
      <c r="AT107" s="81"/>
      <c r="AU107" s="81"/>
      <c r="AV107" s="81"/>
      <c r="AW107" s="81"/>
      <c r="AX107" s="82"/>
      <c r="AY107" s="80"/>
      <c r="AZ107" s="81"/>
      <c r="BA107" s="81"/>
      <c r="BB107" s="81"/>
      <c r="BC107" s="81"/>
      <c r="BD107" s="81"/>
      <c r="BE107" s="81"/>
      <c r="BF107" s="82"/>
    </row>
    <row r="108" spans="1:58" ht="15.75" customHeight="1" x14ac:dyDescent="0.2">
      <c r="A108" s="78"/>
      <c r="B108" s="83"/>
      <c r="C108" s="51"/>
      <c r="D108" s="51"/>
      <c r="E108" s="51"/>
      <c r="F108" s="51"/>
      <c r="G108" s="84"/>
      <c r="H108" s="83"/>
      <c r="I108" s="51"/>
      <c r="J108" s="51"/>
      <c r="K108" s="51"/>
      <c r="L108" s="51"/>
      <c r="M108" s="51"/>
      <c r="N108" s="51"/>
      <c r="O108" s="51"/>
      <c r="P108" s="51"/>
      <c r="Q108" s="51"/>
      <c r="R108" s="51"/>
      <c r="S108" s="51"/>
      <c r="T108" s="84"/>
      <c r="U108" s="83"/>
      <c r="V108" s="51"/>
      <c r="W108" s="51"/>
      <c r="X108" s="51"/>
      <c r="Y108" s="51"/>
      <c r="Z108" s="51"/>
      <c r="AA108" s="51"/>
      <c r="AB108" s="51"/>
      <c r="AC108" s="51"/>
      <c r="AD108" s="84"/>
      <c r="AE108" s="83"/>
      <c r="AF108" s="51"/>
      <c r="AG108" s="51"/>
      <c r="AH108" s="51"/>
      <c r="AI108" s="51"/>
      <c r="AJ108" s="51"/>
      <c r="AK108" s="51"/>
      <c r="AL108" s="51"/>
      <c r="AM108" s="51"/>
      <c r="AN108" s="84"/>
      <c r="AO108" s="83"/>
      <c r="AP108" s="51"/>
      <c r="AQ108" s="51"/>
      <c r="AR108" s="51"/>
      <c r="AS108" s="51"/>
      <c r="AT108" s="51"/>
      <c r="AU108" s="51"/>
      <c r="AV108" s="51"/>
      <c r="AW108" s="51"/>
      <c r="AX108" s="84"/>
      <c r="AY108" s="83"/>
      <c r="AZ108" s="51"/>
      <c r="BA108" s="51"/>
      <c r="BB108" s="51"/>
      <c r="BC108" s="51"/>
      <c r="BD108" s="51"/>
      <c r="BE108" s="51"/>
      <c r="BF108" s="84"/>
    </row>
    <row r="109" spans="1:58" ht="15.75" customHeight="1" x14ac:dyDescent="0.2">
      <c r="A109" s="78"/>
      <c r="B109" s="83"/>
      <c r="C109" s="51"/>
      <c r="D109" s="51"/>
      <c r="E109" s="51"/>
      <c r="F109" s="51"/>
      <c r="G109" s="84"/>
      <c r="H109" s="83"/>
      <c r="I109" s="51"/>
      <c r="J109" s="51"/>
      <c r="K109" s="51"/>
      <c r="L109" s="51"/>
      <c r="M109" s="51"/>
      <c r="N109" s="51"/>
      <c r="O109" s="51"/>
      <c r="P109" s="51"/>
      <c r="Q109" s="51"/>
      <c r="R109" s="51"/>
      <c r="S109" s="51"/>
      <c r="T109" s="84"/>
      <c r="U109" s="83"/>
      <c r="V109" s="51"/>
      <c r="W109" s="51"/>
      <c r="X109" s="51"/>
      <c r="Y109" s="51"/>
      <c r="Z109" s="51"/>
      <c r="AA109" s="51"/>
      <c r="AB109" s="51"/>
      <c r="AC109" s="51"/>
      <c r="AD109" s="84"/>
      <c r="AE109" s="83"/>
      <c r="AF109" s="51"/>
      <c r="AG109" s="51"/>
      <c r="AH109" s="51"/>
      <c r="AI109" s="51"/>
      <c r="AJ109" s="51"/>
      <c r="AK109" s="51"/>
      <c r="AL109" s="51"/>
      <c r="AM109" s="51"/>
      <c r="AN109" s="84"/>
      <c r="AO109" s="83"/>
      <c r="AP109" s="51"/>
      <c r="AQ109" s="51"/>
      <c r="AR109" s="51"/>
      <c r="AS109" s="51"/>
      <c r="AT109" s="51"/>
      <c r="AU109" s="51"/>
      <c r="AV109" s="51"/>
      <c r="AW109" s="51"/>
      <c r="AX109" s="84"/>
      <c r="AY109" s="83"/>
      <c r="AZ109" s="51"/>
      <c r="BA109" s="51"/>
      <c r="BB109" s="51"/>
      <c r="BC109" s="51"/>
      <c r="BD109" s="51"/>
      <c r="BE109" s="51"/>
      <c r="BF109" s="84"/>
    </row>
    <row r="110" spans="1:58" ht="15.75" customHeight="1" x14ac:dyDescent="0.2">
      <c r="A110" s="78"/>
      <c r="B110" s="83"/>
      <c r="C110" s="51"/>
      <c r="D110" s="51"/>
      <c r="E110" s="51"/>
      <c r="F110" s="51"/>
      <c r="G110" s="84"/>
      <c r="H110" s="83"/>
      <c r="I110" s="51"/>
      <c r="J110" s="51"/>
      <c r="K110" s="51"/>
      <c r="L110" s="51"/>
      <c r="M110" s="51"/>
      <c r="N110" s="51"/>
      <c r="O110" s="51"/>
      <c r="P110" s="51"/>
      <c r="Q110" s="51"/>
      <c r="R110" s="51"/>
      <c r="S110" s="51"/>
      <c r="T110" s="84"/>
      <c r="U110" s="83"/>
      <c r="V110" s="51"/>
      <c r="W110" s="51"/>
      <c r="X110" s="51"/>
      <c r="Y110" s="51"/>
      <c r="Z110" s="51"/>
      <c r="AA110" s="51"/>
      <c r="AB110" s="51"/>
      <c r="AC110" s="51"/>
      <c r="AD110" s="84"/>
      <c r="AE110" s="83"/>
      <c r="AF110" s="51"/>
      <c r="AG110" s="51"/>
      <c r="AH110" s="51"/>
      <c r="AI110" s="51"/>
      <c r="AJ110" s="51"/>
      <c r="AK110" s="51"/>
      <c r="AL110" s="51"/>
      <c r="AM110" s="51"/>
      <c r="AN110" s="84"/>
      <c r="AO110" s="83"/>
      <c r="AP110" s="51"/>
      <c r="AQ110" s="51"/>
      <c r="AR110" s="51"/>
      <c r="AS110" s="51"/>
      <c r="AT110" s="51"/>
      <c r="AU110" s="51"/>
      <c r="AV110" s="51"/>
      <c r="AW110" s="51"/>
      <c r="AX110" s="84"/>
      <c r="AY110" s="83"/>
      <c r="AZ110" s="51"/>
      <c r="BA110" s="51"/>
      <c r="BB110" s="51"/>
      <c r="BC110" s="51"/>
      <c r="BD110" s="51"/>
      <c r="BE110" s="51"/>
      <c r="BF110" s="84"/>
    </row>
    <row r="111" spans="1:58" ht="15.75" customHeight="1" x14ac:dyDescent="0.2">
      <c r="A111" s="78"/>
      <c r="B111" s="83"/>
      <c r="C111" s="51"/>
      <c r="D111" s="51"/>
      <c r="E111" s="51"/>
      <c r="F111" s="51"/>
      <c r="G111" s="84"/>
      <c r="H111" s="83"/>
      <c r="I111" s="51"/>
      <c r="J111" s="51"/>
      <c r="K111" s="51"/>
      <c r="L111" s="51"/>
      <c r="M111" s="51"/>
      <c r="N111" s="51"/>
      <c r="O111" s="51"/>
      <c r="P111" s="51"/>
      <c r="Q111" s="51"/>
      <c r="R111" s="51"/>
      <c r="S111" s="51"/>
      <c r="T111" s="84"/>
      <c r="U111" s="83"/>
      <c r="V111" s="51"/>
      <c r="W111" s="51"/>
      <c r="X111" s="51"/>
      <c r="Y111" s="51"/>
      <c r="Z111" s="51"/>
      <c r="AA111" s="51"/>
      <c r="AB111" s="51"/>
      <c r="AC111" s="51"/>
      <c r="AD111" s="84"/>
      <c r="AE111" s="83"/>
      <c r="AF111" s="51"/>
      <c r="AG111" s="51"/>
      <c r="AH111" s="51"/>
      <c r="AI111" s="51"/>
      <c r="AJ111" s="51"/>
      <c r="AK111" s="51"/>
      <c r="AL111" s="51"/>
      <c r="AM111" s="51"/>
      <c r="AN111" s="84"/>
      <c r="AO111" s="83"/>
      <c r="AP111" s="51"/>
      <c r="AQ111" s="51"/>
      <c r="AR111" s="51"/>
      <c r="AS111" s="51"/>
      <c r="AT111" s="51"/>
      <c r="AU111" s="51"/>
      <c r="AV111" s="51"/>
      <c r="AW111" s="51"/>
      <c r="AX111" s="84"/>
      <c r="AY111" s="83"/>
      <c r="AZ111" s="51"/>
      <c r="BA111" s="51"/>
      <c r="BB111" s="51"/>
      <c r="BC111" s="51"/>
      <c r="BD111" s="51"/>
      <c r="BE111" s="51"/>
      <c r="BF111" s="84"/>
    </row>
    <row r="112" spans="1:58" ht="15.75" customHeight="1" x14ac:dyDescent="0.2">
      <c r="A112" s="78"/>
      <c r="B112" s="83"/>
      <c r="C112" s="51"/>
      <c r="D112" s="51"/>
      <c r="E112" s="51"/>
      <c r="F112" s="51"/>
      <c r="G112" s="84"/>
      <c r="H112" s="83"/>
      <c r="I112" s="51"/>
      <c r="J112" s="51"/>
      <c r="K112" s="51"/>
      <c r="L112" s="51"/>
      <c r="M112" s="51"/>
      <c r="N112" s="51"/>
      <c r="O112" s="51"/>
      <c r="P112" s="51"/>
      <c r="Q112" s="51"/>
      <c r="R112" s="51"/>
      <c r="S112" s="51"/>
      <c r="T112" s="84"/>
      <c r="U112" s="83"/>
      <c r="V112" s="51"/>
      <c r="W112" s="51"/>
      <c r="X112" s="51"/>
      <c r="Y112" s="51"/>
      <c r="Z112" s="51"/>
      <c r="AA112" s="51"/>
      <c r="AB112" s="51"/>
      <c r="AC112" s="51"/>
      <c r="AD112" s="84"/>
      <c r="AE112" s="83"/>
      <c r="AF112" s="51"/>
      <c r="AG112" s="51"/>
      <c r="AH112" s="51"/>
      <c r="AI112" s="51"/>
      <c r="AJ112" s="51"/>
      <c r="AK112" s="51"/>
      <c r="AL112" s="51"/>
      <c r="AM112" s="51"/>
      <c r="AN112" s="84"/>
      <c r="AO112" s="83"/>
      <c r="AP112" s="51"/>
      <c r="AQ112" s="51"/>
      <c r="AR112" s="51"/>
      <c r="AS112" s="51"/>
      <c r="AT112" s="51"/>
      <c r="AU112" s="51"/>
      <c r="AV112" s="51"/>
      <c r="AW112" s="51"/>
      <c r="AX112" s="84"/>
      <c r="AY112" s="83"/>
      <c r="AZ112" s="51"/>
      <c r="BA112" s="51"/>
      <c r="BB112" s="51"/>
      <c r="BC112" s="51"/>
      <c r="BD112" s="51"/>
      <c r="BE112" s="51"/>
      <c r="BF112" s="84"/>
    </row>
    <row r="113" spans="1:58" ht="15.75" customHeight="1" x14ac:dyDescent="0.2">
      <c r="A113" s="78"/>
      <c r="B113" s="83"/>
      <c r="C113" s="51"/>
      <c r="D113" s="51"/>
      <c r="E113" s="51"/>
      <c r="F113" s="51"/>
      <c r="G113" s="84"/>
      <c r="H113" s="83"/>
      <c r="I113" s="51"/>
      <c r="J113" s="51"/>
      <c r="K113" s="51"/>
      <c r="L113" s="51"/>
      <c r="M113" s="51"/>
      <c r="N113" s="51"/>
      <c r="O113" s="51"/>
      <c r="P113" s="51"/>
      <c r="Q113" s="51"/>
      <c r="R113" s="51"/>
      <c r="S113" s="51"/>
      <c r="T113" s="84"/>
      <c r="U113" s="83"/>
      <c r="V113" s="51"/>
      <c r="W113" s="51"/>
      <c r="X113" s="51"/>
      <c r="Y113" s="51"/>
      <c r="Z113" s="51"/>
      <c r="AA113" s="51"/>
      <c r="AB113" s="51"/>
      <c r="AC113" s="51"/>
      <c r="AD113" s="84"/>
      <c r="AE113" s="83"/>
      <c r="AF113" s="51"/>
      <c r="AG113" s="51"/>
      <c r="AH113" s="51"/>
      <c r="AI113" s="51"/>
      <c r="AJ113" s="51"/>
      <c r="AK113" s="51"/>
      <c r="AL113" s="51"/>
      <c r="AM113" s="51"/>
      <c r="AN113" s="84"/>
      <c r="AO113" s="83"/>
      <c r="AP113" s="51"/>
      <c r="AQ113" s="51"/>
      <c r="AR113" s="51"/>
      <c r="AS113" s="51"/>
      <c r="AT113" s="51"/>
      <c r="AU113" s="51"/>
      <c r="AV113" s="51"/>
      <c r="AW113" s="51"/>
      <c r="AX113" s="84"/>
      <c r="AY113" s="83"/>
      <c r="AZ113" s="51"/>
      <c r="BA113" s="51"/>
      <c r="BB113" s="51"/>
      <c r="BC113" s="51"/>
      <c r="BD113" s="51"/>
      <c r="BE113" s="51"/>
      <c r="BF113" s="84"/>
    </row>
    <row r="114" spans="1:58" ht="15.75" customHeight="1" x14ac:dyDescent="0.2">
      <c r="A114" s="78"/>
      <c r="B114" s="83"/>
      <c r="C114" s="51"/>
      <c r="D114" s="51"/>
      <c r="E114" s="51"/>
      <c r="F114" s="51"/>
      <c r="G114" s="84"/>
      <c r="H114" s="83"/>
      <c r="I114" s="51"/>
      <c r="J114" s="51"/>
      <c r="K114" s="51"/>
      <c r="L114" s="51"/>
      <c r="M114" s="51"/>
      <c r="N114" s="51"/>
      <c r="O114" s="51"/>
      <c r="P114" s="51"/>
      <c r="Q114" s="51"/>
      <c r="R114" s="51"/>
      <c r="S114" s="51"/>
      <c r="T114" s="84"/>
      <c r="U114" s="83"/>
      <c r="V114" s="51"/>
      <c r="W114" s="51"/>
      <c r="X114" s="51"/>
      <c r="Y114" s="51"/>
      <c r="Z114" s="51"/>
      <c r="AA114" s="51"/>
      <c r="AB114" s="51"/>
      <c r="AC114" s="51"/>
      <c r="AD114" s="84"/>
      <c r="AE114" s="83"/>
      <c r="AF114" s="51"/>
      <c r="AG114" s="51"/>
      <c r="AH114" s="51"/>
      <c r="AI114" s="51"/>
      <c r="AJ114" s="51"/>
      <c r="AK114" s="51"/>
      <c r="AL114" s="51"/>
      <c r="AM114" s="51"/>
      <c r="AN114" s="84"/>
      <c r="AO114" s="83"/>
      <c r="AP114" s="51"/>
      <c r="AQ114" s="51"/>
      <c r="AR114" s="51"/>
      <c r="AS114" s="51"/>
      <c r="AT114" s="51"/>
      <c r="AU114" s="51"/>
      <c r="AV114" s="51"/>
      <c r="AW114" s="51"/>
      <c r="AX114" s="84"/>
      <c r="AY114" s="83"/>
      <c r="AZ114" s="51"/>
      <c r="BA114" s="51"/>
      <c r="BB114" s="51"/>
      <c r="BC114" s="51"/>
      <c r="BD114" s="51"/>
      <c r="BE114" s="51"/>
      <c r="BF114" s="84"/>
    </row>
    <row r="115" spans="1:58" ht="15.75" customHeight="1" x14ac:dyDescent="0.2">
      <c r="A115" s="78"/>
      <c r="B115" s="83"/>
      <c r="C115" s="51"/>
      <c r="D115" s="51"/>
      <c r="E115" s="51"/>
      <c r="F115" s="51"/>
      <c r="G115" s="84"/>
      <c r="H115" s="83"/>
      <c r="I115" s="51"/>
      <c r="J115" s="51"/>
      <c r="K115" s="51"/>
      <c r="L115" s="51"/>
      <c r="M115" s="51"/>
      <c r="N115" s="51"/>
      <c r="O115" s="51"/>
      <c r="P115" s="51"/>
      <c r="Q115" s="51"/>
      <c r="R115" s="51"/>
      <c r="S115" s="51"/>
      <c r="T115" s="84"/>
      <c r="U115" s="83"/>
      <c r="V115" s="51"/>
      <c r="W115" s="51"/>
      <c r="X115" s="51"/>
      <c r="Y115" s="51"/>
      <c r="Z115" s="51"/>
      <c r="AA115" s="51"/>
      <c r="AB115" s="51"/>
      <c r="AC115" s="51"/>
      <c r="AD115" s="84"/>
      <c r="AE115" s="83"/>
      <c r="AF115" s="51"/>
      <c r="AG115" s="51"/>
      <c r="AH115" s="51"/>
      <c r="AI115" s="51"/>
      <c r="AJ115" s="51"/>
      <c r="AK115" s="51"/>
      <c r="AL115" s="51"/>
      <c r="AM115" s="51"/>
      <c r="AN115" s="84"/>
      <c r="AO115" s="83"/>
      <c r="AP115" s="51"/>
      <c r="AQ115" s="51"/>
      <c r="AR115" s="51"/>
      <c r="AS115" s="51"/>
      <c r="AT115" s="51"/>
      <c r="AU115" s="51"/>
      <c r="AV115" s="51"/>
      <c r="AW115" s="51"/>
      <c r="AX115" s="84"/>
      <c r="AY115" s="83"/>
      <c r="AZ115" s="51"/>
      <c r="BA115" s="51"/>
      <c r="BB115" s="51"/>
      <c r="BC115" s="51"/>
      <c r="BD115" s="51"/>
      <c r="BE115" s="51"/>
      <c r="BF115" s="84"/>
    </row>
    <row r="116" spans="1:58" ht="15.75" customHeight="1" x14ac:dyDescent="0.2">
      <c r="A116" s="78"/>
      <c r="B116" s="83"/>
      <c r="C116" s="51"/>
      <c r="D116" s="51"/>
      <c r="E116" s="51"/>
      <c r="F116" s="51"/>
      <c r="G116" s="84"/>
      <c r="H116" s="83"/>
      <c r="I116" s="51"/>
      <c r="J116" s="51"/>
      <c r="K116" s="51"/>
      <c r="L116" s="51"/>
      <c r="M116" s="51"/>
      <c r="N116" s="51"/>
      <c r="O116" s="51"/>
      <c r="P116" s="51"/>
      <c r="Q116" s="51"/>
      <c r="R116" s="51"/>
      <c r="S116" s="51"/>
      <c r="T116" s="84"/>
      <c r="U116" s="83"/>
      <c r="V116" s="51"/>
      <c r="W116" s="51"/>
      <c r="X116" s="51"/>
      <c r="Y116" s="51"/>
      <c r="Z116" s="51"/>
      <c r="AA116" s="51"/>
      <c r="AB116" s="51"/>
      <c r="AC116" s="51"/>
      <c r="AD116" s="84"/>
      <c r="AE116" s="83"/>
      <c r="AF116" s="51"/>
      <c r="AG116" s="51"/>
      <c r="AH116" s="51"/>
      <c r="AI116" s="51"/>
      <c r="AJ116" s="51"/>
      <c r="AK116" s="51"/>
      <c r="AL116" s="51"/>
      <c r="AM116" s="51"/>
      <c r="AN116" s="84"/>
      <c r="AO116" s="83"/>
      <c r="AP116" s="51"/>
      <c r="AQ116" s="51"/>
      <c r="AR116" s="51"/>
      <c r="AS116" s="51"/>
      <c r="AT116" s="51"/>
      <c r="AU116" s="51"/>
      <c r="AV116" s="51"/>
      <c r="AW116" s="51"/>
      <c r="AX116" s="84"/>
      <c r="AY116" s="83"/>
      <c r="AZ116" s="51"/>
      <c r="BA116" s="51"/>
      <c r="BB116" s="51"/>
      <c r="BC116" s="51"/>
      <c r="BD116" s="51"/>
      <c r="BE116" s="51"/>
      <c r="BF116" s="84"/>
    </row>
    <row r="117" spans="1:58" ht="15.75" customHeight="1" x14ac:dyDescent="0.2">
      <c r="A117" s="79"/>
      <c r="B117" s="85"/>
      <c r="C117" s="86"/>
      <c r="D117" s="86"/>
      <c r="E117" s="86"/>
      <c r="F117" s="86"/>
      <c r="G117" s="87"/>
      <c r="H117" s="85"/>
      <c r="I117" s="86"/>
      <c r="J117" s="86"/>
      <c r="K117" s="86"/>
      <c r="L117" s="86"/>
      <c r="M117" s="86"/>
      <c r="N117" s="86"/>
      <c r="O117" s="86"/>
      <c r="P117" s="86"/>
      <c r="Q117" s="86"/>
      <c r="R117" s="86"/>
      <c r="S117" s="86"/>
      <c r="T117" s="87"/>
      <c r="U117" s="85"/>
      <c r="V117" s="86"/>
      <c r="W117" s="86"/>
      <c r="X117" s="86"/>
      <c r="Y117" s="86"/>
      <c r="Z117" s="86"/>
      <c r="AA117" s="86"/>
      <c r="AB117" s="86"/>
      <c r="AC117" s="86"/>
      <c r="AD117" s="87"/>
      <c r="AE117" s="85"/>
      <c r="AF117" s="86"/>
      <c r="AG117" s="86"/>
      <c r="AH117" s="86"/>
      <c r="AI117" s="86"/>
      <c r="AJ117" s="86"/>
      <c r="AK117" s="86"/>
      <c r="AL117" s="86"/>
      <c r="AM117" s="86"/>
      <c r="AN117" s="87"/>
      <c r="AO117" s="85"/>
      <c r="AP117" s="86"/>
      <c r="AQ117" s="86"/>
      <c r="AR117" s="86"/>
      <c r="AS117" s="86"/>
      <c r="AT117" s="86"/>
      <c r="AU117" s="86"/>
      <c r="AV117" s="86"/>
      <c r="AW117" s="86"/>
      <c r="AX117" s="87"/>
      <c r="AY117" s="85"/>
      <c r="AZ117" s="86"/>
      <c r="BA117" s="86"/>
      <c r="BB117" s="86"/>
      <c r="BC117" s="86"/>
      <c r="BD117" s="86"/>
      <c r="BE117" s="86"/>
      <c r="BF117" s="87"/>
    </row>
    <row r="118" spans="1:58" ht="15.75" customHeight="1" x14ac:dyDescent="0.2">
      <c r="A118" s="77"/>
      <c r="B118" s="80"/>
      <c r="C118" s="81"/>
      <c r="D118" s="81"/>
      <c r="E118" s="81"/>
      <c r="F118" s="81"/>
      <c r="G118" s="82"/>
      <c r="H118" s="80"/>
      <c r="I118" s="81"/>
      <c r="J118" s="81"/>
      <c r="K118" s="81"/>
      <c r="L118" s="81"/>
      <c r="M118" s="81"/>
      <c r="N118" s="81"/>
      <c r="O118" s="81"/>
      <c r="P118" s="81"/>
      <c r="Q118" s="81"/>
      <c r="R118" s="81"/>
      <c r="S118" s="81"/>
      <c r="T118" s="82"/>
      <c r="U118" s="80"/>
      <c r="V118" s="81"/>
      <c r="W118" s="81"/>
      <c r="X118" s="81"/>
      <c r="Y118" s="81"/>
      <c r="Z118" s="81"/>
      <c r="AA118" s="81"/>
      <c r="AB118" s="81"/>
      <c r="AC118" s="81"/>
      <c r="AD118" s="82"/>
      <c r="AE118" s="80"/>
      <c r="AF118" s="81"/>
      <c r="AG118" s="81"/>
      <c r="AH118" s="81"/>
      <c r="AI118" s="81"/>
      <c r="AJ118" s="81"/>
      <c r="AK118" s="81"/>
      <c r="AL118" s="81"/>
      <c r="AM118" s="81"/>
      <c r="AN118" s="82"/>
      <c r="AO118" s="80"/>
      <c r="AP118" s="81"/>
      <c r="AQ118" s="81"/>
      <c r="AR118" s="81"/>
      <c r="AS118" s="81"/>
      <c r="AT118" s="81"/>
      <c r="AU118" s="81"/>
      <c r="AV118" s="81"/>
      <c r="AW118" s="81"/>
      <c r="AX118" s="82"/>
      <c r="AY118" s="80"/>
      <c r="AZ118" s="81"/>
      <c r="BA118" s="81"/>
      <c r="BB118" s="81"/>
      <c r="BC118" s="81"/>
      <c r="BD118" s="81"/>
      <c r="BE118" s="81"/>
      <c r="BF118" s="82"/>
    </row>
    <row r="119" spans="1:58" ht="15.75" customHeight="1" x14ac:dyDescent="0.2">
      <c r="A119" s="78"/>
      <c r="B119" s="83"/>
      <c r="C119" s="51"/>
      <c r="D119" s="51"/>
      <c r="E119" s="51"/>
      <c r="F119" s="51"/>
      <c r="G119" s="84"/>
      <c r="H119" s="83"/>
      <c r="I119" s="51"/>
      <c r="J119" s="51"/>
      <c r="K119" s="51"/>
      <c r="L119" s="51"/>
      <c r="M119" s="51"/>
      <c r="N119" s="51"/>
      <c r="O119" s="51"/>
      <c r="P119" s="51"/>
      <c r="Q119" s="51"/>
      <c r="R119" s="51"/>
      <c r="S119" s="51"/>
      <c r="T119" s="84"/>
      <c r="U119" s="83"/>
      <c r="V119" s="51"/>
      <c r="W119" s="51"/>
      <c r="X119" s="51"/>
      <c r="Y119" s="51"/>
      <c r="Z119" s="51"/>
      <c r="AA119" s="51"/>
      <c r="AB119" s="51"/>
      <c r="AC119" s="51"/>
      <c r="AD119" s="84"/>
      <c r="AE119" s="83"/>
      <c r="AF119" s="51"/>
      <c r="AG119" s="51"/>
      <c r="AH119" s="51"/>
      <c r="AI119" s="51"/>
      <c r="AJ119" s="51"/>
      <c r="AK119" s="51"/>
      <c r="AL119" s="51"/>
      <c r="AM119" s="51"/>
      <c r="AN119" s="84"/>
      <c r="AO119" s="83"/>
      <c r="AP119" s="51"/>
      <c r="AQ119" s="51"/>
      <c r="AR119" s="51"/>
      <c r="AS119" s="51"/>
      <c r="AT119" s="51"/>
      <c r="AU119" s="51"/>
      <c r="AV119" s="51"/>
      <c r="AW119" s="51"/>
      <c r="AX119" s="84"/>
      <c r="AY119" s="83"/>
      <c r="AZ119" s="51"/>
      <c r="BA119" s="51"/>
      <c r="BB119" s="51"/>
      <c r="BC119" s="51"/>
      <c r="BD119" s="51"/>
      <c r="BE119" s="51"/>
      <c r="BF119" s="84"/>
    </row>
    <row r="120" spans="1:58" ht="15.75" customHeight="1" x14ac:dyDescent="0.2">
      <c r="A120" s="78"/>
      <c r="B120" s="83"/>
      <c r="C120" s="51"/>
      <c r="D120" s="51"/>
      <c r="E120" s="51"/>
      <c r="F120" s="51"/>
      <c r="G120" s="84"/>
      <c r="H120" s="83"/>
      <c r="I120" s="51"/>
      <c r="J120" s="51"/>
      <c r="K120" s="51"/>
      <c r="L120" s="51"/>
      <c r="M120" s="51"/>
      <c r="N120" s="51"/>
      <c r="O120" s="51"/>
      <c r="P120" s="51"/>
      <c r="Q120" s="51"/>
      <c r="R120" s="51"/>
      <c r="S120" s="51"/>
      <c r="T120" s="84"/>
      <c r="U120" s="83"/>
      <c r="V120" s="51"/>
      <c r="W120" s="51"/>
      <c r="X120" s="51"/>
      <c r="Y120" s="51"/>
      <c r="Z120" s="51"/>
      <c r="AA120" s="51"/>
      <c r="AB120" s="51"/>
      <c r="AC120" s="51"/>
      <c r="AD120" s="84"/>
      <c r="AE120" s="83"/>
      <c r="AF120" s="51"/>
      <c r="AG120" s="51"/>
      <c r="AH120" s="51"/>
      <c r="AI120" s="51"/>
      <c r="AJ120" s="51"/>
      <c r="AK120" s="51"/>
      <c r="AL120" s="51"/>
      <c r="AM120" s="51"/>
      <c r="AN120" s="84"/>
      <c r="AO120" s="83"/>
      <c r="AP120" s="51"/>
      <c r="AQ120" s="51"/>
      <c r="AR120" s="51"/>
      <c r="AS120" s="51"/>
      <c r="AT120" s="51"/>
      <c r="AU120" s="51"/>
      <c r="AV120" s="51"/>
      <c r="AW120" s="51"/>
      <c r="AX120" s="84"/>
      <c r="AY120" s="83"/>
      <c r="AZ120" s="51"/>
      <c r="BA120" s="51"/>
      <c r="BB120" s="51"/>
      <c r="BC120" s="51"/>
      <c r="BD120" s="51"/>
      <c r="BE120" s="51"/>
      <c r="BF120" s="84"/>
    </row>
    <row r="121" spans="1:58" ht="15.75" customHeight="1" x14ac:dyDescent="0.2">
      <c r="A121" s="78"/>
      <c r="B121" s="83"/>
      <c r="C121" s="51"/>
      <c r="D121" s="51"/>
      <c r="E121" s="51"/>
      <c r="F121" s="51"/>
      <c r="G121" s="84"/>
      <c r="H121" s="83"/>
      <c r="I121" s="51"/>
      <c r="J121" s="51"/>
      <c r="K121" s="51"/>
      <c r="L121" s="51"/>
      <c r="M121" s="51"/>
      <c r="N121" s="51"/>
      <c r="O121" s="51"/>
      <c r="P121" s="51"/>
      <c r="Q121" s="51"/>
      <c r="R121" s="51"/>
      <c r="S121" s="51"/>
      <c r="T121" s="84"/>
      <c r="U121" s="83"/>
      <c r="V121" s="51"/>
      <c r="W121" s="51"/>
      <c r="X121" s="51"/>
      <c r="Y121" s="51"/>
      <c r="Z121" s="51"/>
      <c r="AA121" s="51"/>
      <c r="AB121" s="51"/>
      <c r="AC121" s="51"/>
      <c r="AD121" s="84"/>
      <c r="AE121" s="83"/>
      <c r="AF121" s="51"/>
      <c r="AG121" s="51"/>
      <c r="AH121" s="51"/>
      <c r="AI121" s="51"/>
      <c r="AJ121" s="51"/>
      <c r="AK121" s="51"/>
      <c r="AL121" s="51"/>
      <c r="AM121" s="51"/>
      <c r="AN121" s="84"/>
      <c r="AO121" s="83"/>
      <c r="AP121" s="51"/>
      <c r="AQ121" s="51"/>
      <c r="AR121" s="51"/>
      <c r="AS121" s="51"/>
      <c r="AT121" s="51"/>
      <c r="AU121" s="51"/>
      <c r="AV121" s="51"/>
      <c r="AW121" s="51"/>
      <c r="AX121" s="84"/>
      <c r="AY121" s="83"/>
      <c r="AZ121" s="51"/>
      <c r="BA121" s="51"/>
      <c r="BB121" s="51"/>
      <c r="BC121" s="51"/>
      <c r="BD121" s="51"/>
      <c r="BE121" s="51"/>
      <c r="BF121" s="84"/>
    </row>
    <row r="122" spans="1:58" ht="15.75" customHeight="1" x14ac:dyDescent="0.2">
      <c r="A122" s="78"/>
      <c r="B122" s="83"/>
      <c r="C122" s="51"/>
      <c r="D122" s="51"/>
      <c r="E122" s="51"/>
      <c r="F122" s="51"/>
      <c r="G122" s="84"/>
      <c r="H122" s="83"/>
      <c r="I122" s="51"/>
      <c r="J122" s="51"/>
      <c r="K122" s="51"/>
      <c r="L122" s="51"/>
      <c r="M122" s="51"/>
      <c r="N122" s="51"/>
      <c r="O122" s="51"/>
      <c r="P122" s="51"/>
      <c r="Q122" s="51"/>
      <c r="R122" s="51"/>
      <c r="S122" s="51"/>
      <c r="T122" s="84"/>
      <c r="U122" s="83"/>
      <c r="V122" s="51"/>
      <c r="W122" s="51"/>
      <c r="X122" s="51"/>
      <c r="Y122" s="51"/>
      <c r="Z122" s="51"/>
      <c r="AA122" s="51"/>
      <c r="AB122" s="51"/>
      <c r="AC122" s="51"/>
      <c r="AD122" s="84"/>
      <c r="AE122" s="83"/>
      <c r="AF122" s="51"/>
      <c r="AG122" s="51"/>
      <c r="AH122" s="51"/>
      <c r="AI122" s="51"/>
      <c r="AJ122" s="51"/>
      <c r="AK122" s="51"/>
      <c r="AL122" s="51"/>
      <c r="AM122" s="51"/>
      <c r="AN122" s="84"/>
      <c r="AO122" s="83"/>
      <c r="AP122" s="51"/>
      <c r="AQ122" s="51"/>
      <c r="AR122" s="51"/>
      <c r="AS122" s="51"/>
      <c r="AT122" s="51"/>
      <c r="AU122" s="51"/>
      <c r="AV122" s="51"/>
      <c r="AW122" s="51"/>
      <c r="AX122" s="84"/>
      <c r="AY122" s="83"/>
      <c r="AZ122" s="51"/>
      <c r="BA122" s="51"/>
      <c r="BB122" s="51"/>
      <c r="BC122" s="51"/>
      <c r="BD122" s="51"/>
      <c r="BE122" s="51"/>
      <c r="BF122" s="84"/>
    </row>
    <row r="123" spans="1:58" ht="15.75" customHeight="1" x14ac:dyDescent="0.2">
      <c r="A123" s="78"/>
      <c r="B123" s="83"/>
      <c r="C123" s="51"/>
      <c r="D123" s="51"/>
      <c r="E123" s="51"/>
      <c r="F123" s="51"/>
      <c r="G123" s="84"/>
      <c r="H123" s="83"/>
      <c r="I123" s="51"/>
      <c r="J123" s="51"/>
      <c r="K123" s="51"/>
      <c r="L123" s="51"/>
      <c r="M123" s="51"/>
      <c r="N123" s="51"/>
      <c r="O123" s="51"/>
      <c r="P123" s="51"/>
      <c r="Q123" s="51"/>
      <c r="R123" s="51"/>
      <c r="S123" s="51"/>
      <c r="T123" s="84"/>
      <c r="U123" s="83"/>
      <c r="V123" s="51"/>
      <c r="W123" s="51"/>
      <c r="X123" s="51"/>
      <c r="Y123" s="51"/>
      <c r="Z123" s="51"/>
      <c r="AA123" s="51"/>
      <c r="AB123" s="51"/>
      <c r="AC123" s="51"/>
      <c r="AD123" s="84"/>
      <c r="AE123" s="83"/>
      <c r="AF123" s="51"/>
      <c r="AG123" s="51"/>
      <c r="AH123" s="51"/>
      <c r="AI123" s="51"/>
      <c r="AJ123" s="51"/>
      <c r="AK123" s="51"/>
      <c r="AL123" s="51"/>
      <c r="AM123" s="51"/>
      <c r="AN123" s="84"/>
      <c r="AO123" s="83"/>
      <c r="AP123" s="51"/>
      <c r="AQ123" s="51"/>
      <c r="AR123" s="51"/>
      <c r="AS123" s="51"/>
      <c r="AT123" s="51"/>
      <c r="AU123" s="51"/>
      <c r="AV123" s="51"/>
      <c r="AW123" s="51"/>
      <c r="AX123" s="84"/>
      <c r="AY123" s="83"/>
      <c r="AZ123" s="51"/>
      <c r="BA123" s="51"/>
      <c r="BB123" s="51"/>
      <c r="BC123" s="51"/>
      <c r="BD123" s="51"/>
      <c r="BE123" s="51"/>
      <c r="BF123" s="84"/>
    </row>
    <row r="124" spans="1:58" ht="15.75" customHeight="1" x14ac:dyDescent="0.2">
      <c r="A124" s="78"/>
      <c r="B124" s="83"/>
      <c r="C124" s="51"/>
      <c r="D124" s="51"/>
      <c r="E124" s="51"/>
      <c r="F124" s="51"/>
      <c r="G124" s="84"/>
      <c r="H124" s="83"/>
      <c r="I124" s="51"/>
      <c r="J124" s="51"/>
      <c r="K124" s="51"/>
      <c r="L124" s="51"/>
      <c r="M124" s="51"/>
      <c r="N124" s="51"/>
      <c r="O124" s="51"/>
      <c r="P124" s="51"/>
      <c r="Q124" s="51"/>
      <c r="R124" s="51"/>
      <c r="S124" s="51"/>
      <c r="T124" s="84"/>
      <c r="U124" s="83"/>
      <c r="V124" s="51"/>
      <c r="W124" s="51"/>
      <c r="X124" s="51"/>
      <c r="Y124" s="51"/>
      <c r="Z124" s="51"/>
      <c r="AA124" s="51"/>
      <c r="AB124" s="51"/>
      <c r="AC124" s="51"/>
      <c r="AD124" s="84"/>
      <c r="AE124" s="83"/>
      <c r="AF124" s="51"/>
      <c r="AG124" s="51"/>
      <c r="AH124" s="51"/>
      <c r="AI124" s="51"/>
      <c r="AJ124" s="51"/>
      <c r="AK124" s="51"/>
      <c r="AL124" s="51"/>
      <c r="AM124" s="51"/>
      <c r="AN124" s="84"/>
      <c r="AO124" s="83"/>
      <c r="AP124" s="51"/>
      <c r="AQ124" s="51"/>
      <c r="AR124" s="51"/>
      <c r="AS124" s="51"/>
      <c r="AT124" s="51"/>
      <c r="AU124" s="51"/>
      <c r="AV124" s="51"/>
      <c r="AW124" s="51"/>
      <c r="AX124" s="84"/>
      <c r="AY124" s="83"/>
      <c r="AZ124" s="51"/>
      <c r="BA124" s="51"/>
      <c r="BB124" s="51"/>
      <c r="BC124" s="51"/>
      <c r="BD124" s="51"/>
      <c r="BE124" s="51"/>
      <c r="BF124" s="84"/>
    </row>
    <row r="125" spans="1:58" ht="15.75" customHeight="1" x14ac:dyDescent="0.2">
      <c r="A125" s="78"/>
      <c r="B125" s="83"/>
      <c r="C125" s="51"/>
      <c r="D125" s="51"/>
      <c r="E125" s="51"/>
      <c r="F125" s="51"/>
      <c r="G125" s="84"/>
      <c r="H125" s="83"/>
      <c r="I125" s="51"/>
      <c r="J125" s="51"/>
      <c r="K125" s="51"/>
      <c r="L125" s="51"/>
      <c r="M125" s="51"/>
      <c r="N125" s="51"/>
      <c r="O125" s="51"/>
      <c r="P125" s="51"/>
      <c r="Q125" s="51"/>
      <c r="R125" s="51"/>
      <c r="S125" s="51"/>
      <c r="T125" s="84"/>
      <c r="U125" s="83"/>
      <c r="V125" s="51"/>
      <c r="W125" s="51"/>
      <c r="X125" s="51"/>
      <c r="Y125" s="51"/>
      <c r="Z125" s="51"/>
      <c r="AA125" s="51"/>
      <c r="AB125" s="51"/>
      <c r="AC125" s="51"/>
      <c r="AD125" s="84"/>
      <c r="AE125" s="83"/>
      <c r="AF125" s="51"/>
      <c r="AG125" s="51"/>
      <c r="AH125" s="51"/>
      <c r="AI125" s="51"/>
      <c r="AJ125" s="51"/>
      <c r="AK125" s="51"/>
      <c r="AL125" s="51"/>
      <c r="AM125" s="51"/>
      <c r="AN125" s="84"/>
      <c r="AO125" s="83"/>
      <c r="AP125" s="51"/>
      <c r="AQ125" s="51"/>
      <c r="AR125" s="51"/>
      <c r="AS125" s="51"/>
      <c r="AT125" s="51"/>
      <c r="AU125" s="51"/>
      <c r="AV125" s="51"/>
      <c r="AW125" s="51"/>
      <c r="AX125" s="84"/>
      <c r="AY125" s="83"/>
      <c r="AZ125" s="51"/>
      <c r="BA125" s="51"/>
      <c r="BB125" s="51"/>
      <c r="BC125" s="51"/>
      <c r="BD125" s="51"/>
      <c r="BE125" s="51"/>
      <c r="BF125" s="84"/>
    </row>
    <row r="126" spans="1:58" ht="15.75" customHeight="1" x14ac:dyDescent="0.2">
      <c r="A126" s="78"/>
      <c r="B126" s="83"/>
      <c r="C126" s="51"/>
      <c r="D126" s="51"/>
      <c r="E126" s="51"/>
      <c r="F126" s="51"/>
      <c r="G126" s="84"/>
      <c r="H126" s="83"/>
      <c r="I126" s="51"/>
      <c r="J126" s="51"/>
      <c r="K126" s="51"/>
      <c r="L126" s="51"/>
      <c r="M126" s="51"/>
      <c r="N126" s="51"/>
      <c r="O126" s="51"/>
      <c r="P126" s="51"/>
      <c r="Q126" s="51"/>
      <c r="R126" s="51"/>
      <c r="S126" s="51"/>
      <c r="T126" s="84"/>
      <c r="U126" s="83"/>
      <c r="V126" s="51"/>
      <c r="W126" s="51"/>
      <c r="X126" s="51"/>
      <c r="Y126" s="51"/>
      <c r="Z126" s="51"/>
      <c r="AA126" s="51"/>
      <c r="AB126" s="51"/>
      <c r="AC126" s="51"/>
      <c r="AD126" s="84"/>
      <c r="AE126" s="83"/>
      <c r="AF126" s="51"/>
      <c r="AG126" s="51"/>
      <c r="AH126" s="51"/>
      <c r="AI126" s="51"/>
      <c r="AJ126" s="51"/>
      <c r="AK126" s="51"/>
      <c r="AL126" s="51"/>
      <c r="AM126" s="51"/>
      <c r="AN126" s="84"/>
      <c r="AO126" s="83"/>
      <c r="AP126" s="51"/>
      <c r="AQ126" s="51"/>
      <c r="AR126" s="51"/>
      <c r="AS126" s="51"/>
      <c r="AT126" s="51"/>
      <c r="AU126" s="51"/>
      <c r="AV126" s="51"/>
      <c r="AW126" s="51"/>
      <c r="AX126" s="84"/>
      <c r="AY126" s="83"/>
      <c r="AZ126" s="51"/>
      <c r="BA126" s="51"/>
      <c r="BB126" s="51"/>
      <c r="BC126" s="51"/>
      <c r="BD126" s="51"/>
      <c r="BE126" s="51"/>
      <c r="BF126" s="84"/>
    </row>
    <row r="127" spans="1:58" ht="15.75" customHeight="1" x14ac:dyDescent="0.2">
      <c r="A127" s="78"/>
      <c r="B127" s="83"/>
      <c r="C127" s="51"/>
      <c r="D127" s="51"/>
      <c r="E127" s="51"/>
      <c r="F127" s="51"/>
      <c r="G127" s="84"/>
      <c r="H127" s="83"/>
      <c r="I127" s="51"/>
      <c r="J127" s="51"/>
      <c r="K127" s="51"/>
      <c r="L127" s="51"/>
      <c r="M127" s="51"/>
      <c r="N127" s="51"/>
      <c r="O127" s="51"/>
      <c r="P127" s="51"/>
      <c r="Q127" s="51"/>
      <c r="R127" s="51"/>
      <c r="S127" s="51"/>
      <c r="T127" s="84"/>
      <c r="U127" s="83"/>
      <c r="V127" s="51"/>
      <c r="W127" s="51"/>
      <c r="X127" s="51"/>
      <c r="Y127" s="51"/>
      <c r="Z127" s="51"/>
      <c r="AA127" s="51"/>
      <c r="AB127" s="51"/>
      <c r="AC127" s="51"/>
      <c r="AD127" s="84"/>
      <c r="AE127" s="83"/>
      <c r="AF127" s="51"/>
      <c r="AG127" s="51"/>
      <c r="AH127" s="51"/>
      <c r="AI127" s="51"/>
      <c r="AJ127" s="51"/>
      <c r="AK127" s="51"/>
      <c r="AL127" s="51"/>
      <c r="AM127" s="51"/>
      <c r="AN127" s="84"/>
      <c r="AO127" s="83"/>
      <c r="AP127" s="51"/>
      <c r="AQ127" s="51"/>
      <c r="AR127" s="51"/>
      <c r="AS127" s="51"/>
      <c r="AT127" s="51"/>
      <c r="AU127" s="51"/>
      <c r="AV127" s="51"/>
      <c r="AW127" s="51"/>
      <c r="AX127" s="84"/>
      <c r="AY127" s="83"/>
      <c r="AZ127" s="51"/>
      <c r="BA127" s="51"/>
      <c r="BB127" s="51"/>
      <c r="BC127" s="51"/>
      <c r="BD127" s="51"/>
      <c r="BE127" s="51"/>
      <c r="BF127" s="84"/>
    </row>
    <row r="128" spans="1:58" ht="15.75" customHeight="1" x14ac:dyDescent="0.2">
      <c r="A128" s="79"/>
      <c r="B128" s="85"/>
      <c r="C128" s="86"/>
      <c r="D128" s="86"/>
      <c r="E128" s="86"/>
      <c r="F128" s="86"/>
      <c r="G128" s="87"/>
      <c r="H128" s="85"/>
      <c r="I128" s="86"/>
      <c r="J128" s="86"/>
      <c r="K128" s="86"/>
      <c r="L128" s="86"/>
      <c r="M128" s="86"/>
      <c r="N128" s="86"/>
      <c r="O128" s="86"/>
      <c r="P128" s="86"/>
      <c r="Q128" s="86"/>
      <c r="R128" s="86"/>
      <c r="S128" s="86"/>
      <c r="T128" s="87"/>
      <c r="U128" s="85"/>
      <c r="V128" s="86"/>
      <c r="W128" s="86"/>
      <c r="X128" s="86"/>
      <c r="Y128" s="86"/>
      <c r="Z128" s="86"/>
      <c r="AA128" s="86"/>
      <c r="AB128" s="86"/>
      <c r="AC128" s="86"/>
      <c r="AD128" s="87"/>
      <c r="AE128" s="85"/>
      <c r="AF128" s="86"/>
      <c r="AG128" s="86"/>
      <c r="AH128" s="86"/>
      <c r="AI128" s="86"/>
      <c r="AJ128" s="86"/>
      <c r="AK128" s="86"/>
      <c r="AL128" s="86"/>
      <c r="AM128" s="86"/>
      <c r="AN128" s="87"/>
      <c r="AO128" s="85"/>
      <c r="AP128" s="86"/>
      <c r="AQ128" s="86"/>
      <c r="AR128" s="86"/>
      <c r="AS128" s="86"/>
      <c r="AT128" s="86"/>
      <c r="AU128" s="86"/>
      <c r="AV128" s="86"/>
      <c r="AW128" s="86"/>
      <c r="AX128" s="87"/>
      <c r="AY128" s="85"/>
      <c r="AZ128" s="86"/>
      <c r="BA128" s="86"/>
      <c r="BB128" s="86"/>
      <c r="BC128" s="86"/>
      <c r="BD128" s="86"/>
      <c r="BE128" s="86"/>
      <c r="BF128" s="87"/>
    </row>
    <row r="129" spans="1:58" ht="15.75" customHeight="1" x14ac:dyDescent="0.2">
      <c r="A129" s="77"/>
      <c r="B129" s="80"/>
      <c r="C129" s="81"/>
      <c r="D129" s="81"/>
      <c r="E129" s="81"/>
      <c r="F129" s="81"/>
      <c r="G129" s="82"/>
      <c r="H129" s="80"/>
      <c r="I129" s="81"/>
      <c r="J129" s="81"/>
      <c r="K129" s="81"/>
      <c r="L129" s="81"/>
      <c r="M129" s="81"/>
      <c r="N129" s="81"/>
      <c r="O129" s="81"/>
      <c r="P129" s="81"/>
      <c r="Q129" s="81"/>
      <c r="R129" s="81"/>
      <c r="S129" s="81"/>
      <c r="T129" s="82"/>
      <c r="U129" s="80"/>
      <c r="V129" s="81"/>
      <c r="W129" s="81"/>
      <c r="X129" s="81"/>
      <c r="Y129" s="81"/>
      <c r="Z129" s="81"/>
      <c r="AA129" s="81"/>
      <c r="AB129" s="81"/>
      <c r="AC129" s="81"/>
      <c r="AD129" s="82"/>
      <c r="AE129" s="80"/>
      <c r="AF129" s="81"/>
      <c r="AG129" s="81"/>
      <c r="AH129" s="81"/>
      <c r="AI129" s="81"/>
      <c r="AJ129" s="81"/>
      <c r="AK129" s="81"/>
      <c r="AL129" s="81"/>
      <c r="AM129" s="81"/>
      <c r="AN129" s="82"/>
      <c r="AO129" s="80"/>
      <c r="AP129" s="81"/>
      <c r="AQ129" s="81"/>
      <c r="AR129" s="81"/>
      <c r="AS129" s="81"/>
      <c r="AT129" s="81"/>
      <c r="AU129" s="81"/>
      <c r="AV129" s="81"/>
      <c r="AW129" s="81"/>
      <c r="AX129" s="82"/>
      <c r="AY129" s="80"/>
      <c r="AZ129" s="81"/>
      <c r="BA129" s="81"/>
      <c r="BB129" s="81"/>
      <c r="BC129" s="81"/>
      <c r="BD129" s="81"/>
      <c r="BE129" s="81"/>
      <c r="BF129" s="82"/>
    </row>
    <row r="130" spans="1:58" ht="15.75" customHeight="1" x14ac:dyDescent="0.2">
      <c r="A130" s="78"/>
      <c r="B130" s="83"/>
      <c r="C130" s="51"/>
      <c r="D130" s="51"/>
      <c r="E130" s="51"/>
      <c r="F130" s="51"/>
      <c r="G130" s="84"/>
      <c r="H130" s="83"/>
      <c r="I130" s="51"/>
      <c r="J130" s="51"/>
      <c r="K130" s="51"/>
      <c r="L130" s="51"/>
      <c r="M130" s="51"/>
      <c r="N130" s="51"/>
      <c r="O130" s="51"/>
      <c r="P130" s="51"/>
      <c r="Q130" s="51"/>
      <c r="R130" s="51"/>
      <c r="S130" s="51"/>
      <c r="T130" s="84"/>
      <c r="U130" s="83"/>
      <c r="V130" s="51"/>
      <c r="W130" s="51"/>
      <c r="X130" s="51"/>
      <c r="Y130" s="51"/>
      <c r="Z130" s="51"/>
      <c r="AA130" s="51"/>
      <c r="AB130" s="51"/>
      <c r="AC130" s="51"/>
      <c r="AD130" s="84"/>
      <c r="AE130" s="83"/>
      <c r="AF130" s="51"/>
      <c r="AG130" s="51"/>
      <c r="AH130" s="51"/>
      <c r="AI130" s="51"/>
      <c r="AJ130" s="51"/>
      <c r="AK130" s="51"/>
      <c r="AL130" s="51"/>
      <c r="AM130" s="51"/>
      <c r="AN130" s="84"/>
      <c r="AO130" s="83"/>
      <c r="AP130" s="51"/>
      <c r="AQ130" s="51"/>
      <c r="AR130" s="51"/>
      <c r="AS130" s="51"/>
      <c r="AT130" s="51"/>
      <c r="AU130" s="51"/>
      <c r="AV130" s="51"/>
      <c r="AW130" s="51"/>
      <c r="AX130" s="84"/>
      <c r="AY130" s="83"/>
      <c r="AZ130" s="51"/>
      <c r="BA130" s="51"/>
      <c r="BB130" s="51"/>
      <c r="BC130" s="51"/>
      <c r="BD130" s="51"/>
      <c r="BE130" s="51"/>
      <c r="BF130" s="84"/>
    </row>
    <row r="131" spans="1:58" ht="15.75" customHeight="1" x14ac:dyDescent="0.2">
      <c r="A131" s="78"/>
      <c r="B131" s="83"/>
      <c r="C131" s="51"/>
      <c r="D131" s="51"/>
      <c r="E131" s="51"/>
      <c r="F131" s="51"/>
      <c r="G131" s="84"/>
      <c r="H131" s="83"/>
      <c r="I131" s="51"/>
      <c r="J131" s="51"/>
      <c r="K131" s="51"/>
      <c r="L131" s="51"/>
      <c r="M131" s="51"/>
      <c r="N131" s="51"/>
      <c r="O131" s="51"/>
      <c r="P131" s="51"/>
      <c r="Q131" s="51"/>
      <c r="R131" s="51"/>
      <c r="S131" s="51"/>
      <c r="T131" s="84"/>
      <c r="U131" s="83"/>
      <c r="V131" s="51"/>
      <c r="W131" s="51"/>
      <c r="X131" s="51"/>
      <c r="Y131" s="51"/>
      <c r="Z131" s="51"/>
      <c r="AA131" s="51"/>
      <c r="AB131" s="51"/>
      <c r="AC131" s="51"/>
      <c r="AD131" s="84"/>
      <c r="AE131" s="83"/>
      <c r="AF131" s="51"/>
      <c r="AG131" s="51"/>
      <c r="AH131" s="51"/>
      <c r="AI131" s="51"/>
      <c r="AJ131" s="51"/>
      <c r="AK131" s="51"/>
      <c r="AL131" s="51"/>
      <c r="AM131" s="51"/>
      <c r="AN131" s="84"/>
      <c r="AO131" s="83"/>
      <c r="AP131" s="51"/>
      <c r="AQ131" s="51"/>
      <c r="AR131" s="51"/>
      <c r="AS131" s="51"/>
      <c r="AT131" s="51"/>
      <c r="AU131" s="51"/>
      <c r="AV131" s="51"/>
      <c r="AW131" s="51"/>
      <c r="AX131" s="84"/>
      <c r="AY131" s="83"/>
      <c r="AZ131" s="51"/>
      <c r="BA131" s="51"/>
      <c r="BB131" s="51"/>
      <c r="BC131" s="51"/>
      <c r="BD131" s="51"/>
      <c r="BE131" s="51"/>
      <c r="BF131" s="84"/>
    </row>
    <row r="132" spans="1:58" ht="15.75" customHeight="1" x14ac:dyDescent="0.2">
      <c r="A132" s="78"/>
      <c r="B132" s="83"/>
      <c r="C132" s="51"/>
      <c r="D132" s="51"/>
      <c r="E132" s="51"/>
      <c r="F132" s="51"/>
      <c r="G132" s="84"/>
      <c r="H132" s="83"/>
      <c r="I132" s="51"/>
      <c r="J132" s="51"/>
      <c r="K132" s="51"/>
      <c r="L132" s="51"/>
      <c r="M132" s="51"/>
      <c r="N132" s="51"/>
      <c r="O132" s="51"/>
      <c r="P132" s="51"/>
      <c r="Q132" s="51"/>
      <c r="R132" s="51"/>
      <c r="S132" s="51"/>
      <c r="T132" s="84"/>
      <c r="U132" s="83"/>
      <c r="V132" s="51"/>
      <c r="W132" s="51"/>
      <c r="X132" s="51"/>
      <c r="Y132" s="51"/>
      <c r="Z132" s="51"/>
      <c r="AA132" s="51"/>
      <c r="AB132" s="51"/>
      <c r="AC132" s="51"/>
      <c r="AD132" s="84"/>
      <c r="AE132" s="83"/>
      <c r="AF132" s="51"/>
      <c r="AG132" s="51"/>
      <c r="AH132" s="51"/>
      <c r="AI132" s="51"/>
      <c r="AJ132" s="51"/>
      <c r="AK132" s="51"/>
      <c r="AL132" s="51"/>
      <c r="AM132" s="51"/>
      <c r="AN132" s="84"/>
      <c r="AO132" s="83"/>
      <c r="AP132" s="51"/>
      <c r="AQ132" s="51"/>
      <c r="AR132" s="51"/>
      <c r="AS132" s="51"/>
      <c r="AT132" s="51"/>
      <c r="AU132" s="51"/>
      <c r="AV132" s="51"/>
      <c r="AW132" s="51"/>
      <c r="AX132" s="84"/>
      <c r="AY132" s="83"/>
      <c r="AZ132" s="51"/>
      <c r="BA132" s="51"/>
      <c r="BB132" s="51"/>
      <c r="BC132" s="51"/>
      <c r="BD132" s="51"/>
      <c r="BE132" s="51"/>
      <c r="BF132" s="84"/>
    </row>
    <row r="133" spans="1:58" ht="15.75" customHeight="1" x14ac:dyDescent="0.2">
      <c r="A133" s="78"/>
      <c r="B133" s="83"/>
      <c r="C133" s="51"/>
      <c r="D133" s="51"/>
      <c r="E133" s="51"/>
      <c r="F133" s="51"/>
      <c r="G133" s="84"/>
      <c r="H133" s="83"/>
      <c r="I133" s="51"/>
      <c r="J133" s="51"/>
      <c r="K133" s="51"/>
      <c r="L133" s="51"/>
      <c r="M133" s="51"/>
      <c r="N133" s="51"/>
      <c r="O133" s="51"/>
      <c r="P133" s="51"/>
      <c r="Q133" s="51"/>
      <c r="R133" s="51"/>
      <c r="S133" s="51"/>
      <c r="T133" s="84"/>
      <c r="U133" s="83"/>
      <c r="V133" s="51"/>
      <c r="W133" s="51"/>
      <c r="X133" s="51"/>
      <c r="Y133" s="51"/>
      <c r="Z133" s="51"/>
      <c r="AA133" s="51"/>
      <c r="AB133" s="51"/>
      <c r="AC133" s="51"/>
      <c r="AD133" s="84"/>
      <c r="AE133" s="83"/>
      <c r="AF133" s="51"/>
      <c r="AG133" s="51"/>
      <c r="AH133" s="51"/>
      <c r="AI133" s="51"/>
      <c r="AJ133" s="51"/>
      <c r="AK133" s="51"/>
      <c r="AL133" s="51"/>
      <c r="AM133" s="51"/>
      <c r="AN133" s="84"/>
      <c r="AO133" s="83"/>
      <c r="AP133" s="51"/>
      <c r="AQ133" s="51"/>
      <c r="AR133" s="51"/>
      <c r="AS133" s="51"/>
      <c r="AT133" s="51"/>
      <c r="AU133" s="51"/>
      <c r="AV133" s="51"/>
      <c r="AW133" s="51"/>
      <c r="AX133" s="84"/>
      <c r="AY133" s="83"/>
      <c r="AZ133" s="51"/>
      <c r="BA133" s="51"/>
      <c r="BB133" s="51"/>
      <c r="BC133" s="51"/>
      <c r="BD133" s="51"/>
      <c r="BE133" s="51"/>
      <c r="BF133" s="84"/>
    </row>
    <row r="134" spans="1:58" ht="15.75" customHeight="1" x14ac:dyDescent="0.2">
      <c r="A134" s="78"/>
      <c r="B134" s="83"/>
      <c r="C134" s="51"/>
      <c r="D134" s="51"/>
      <c r="E134" s="51"/>
      <c r="F134" s="51"/>
      <c r="G134" s="84"/>
      <c r="H134" s="83"/>
      <c r="I134" s="51"/>
      <c r="J134" s="51"/>
      <c r="K134" s="51"/>
      <c r="L134" s="51"/>
      <c r="M134" s="51"/>
      <c r="N134" s="51"/>
      <c r="O134" s="51"/>
      <c r="P134" s="51"/>
      <c r="Q134" s="51"/>
      <c r="R134" s="51"/>
      <c r="S134" s="51"/>
      <c r="T134" s="84"/>
      <c r="U134" s="83"/>
      <c r="V134" s="51"/>
      <c r="W134" s="51"/>
      <c r="X134" s="51"/>
      <c r="Y134" s="51"/>
      <c r="Z134" s="51"/>
      <c r="AA134" s="51"/>
      <c r="AB134" s="51"/>
      <c r="AC134" s="51"/>
      <c r="AD134" s="84"/>
      <c r="AE134" s="83"/>
      <c r="AF134" s="51"/>
      <c r="AG134" s="51"/>
      <c r="AH134" s="51"/>
      <c r="AI134" s="51"/>
      <c r="AJ134" s="51"/>
      <c r="AK134" s="51"/>
      <c r="AL134" s="51"/>
      <c r="AM134" s="51"/>
      <c r="AN134" s="84"/>
      <c r="AO134" s="83"/>
      <c r="AP134" s="51"/>
      <c r="AQ134" s="51"/>
      <c r="AR134" s="51"/>
      <c r="AS134" s="51"/>
      <c r="AT134" s="51"/>
      <c r="AU134" s="51"/>
      <c r="AV134" s="51"/>
      <c r="AW134" s="51"/>
      <c r="AX134" s="84"/>
      <c r="AY134" s="83"/>
      <c r="AZ134" s="51"/>
      <c r="BA134" s="51"/>
      <c r="BB134" s="51"/>
      <c r="BC134" s="51"/>
      <c r="BD134" s="51"/>
      <c r="BE134" s="51"/>
      <c r="BF134" s="84"/>
    </row>
    <row r="135" spans="1:58" ht="15.75" customHeight="1" x14ac:dyDescent="0.2">
      <c r="A135" s="78"/>
      <c r="B135" s="83"/>
      <c r="C135" s="51"/>
      <c r="D135" s="51"/>
      <c r="E135" s="51"/>
      <c r="F135" s="51"/>
      <c r="G135" s="84"/>
      <c r="H135" s="83"/>
      <c r="I135" s="51"/>
      <c r="J135" s="51"/>
      <c r="K135" s="51"/>
      <c r="L135" s="51"/>
      <c r="M135" s="51"/>
      <c r="N135" s="51"/>
      <c r="O135" s="51"/>
      <c r="P135" s="51"/>
      <c r="Q135" s="51"/>
      <c r="R135" s="51"/>
      <c r="S135" s="51"/>
      <c r="T135" s="84"/>
      <c r="U135" s="83"/>
      <c r="V135" s="51"/>
      <c r="W135" s="51"/>
      <c r="X135" s="51"/>
      <c r="Y135" s="51"/>
      <c r="Z135" s="51"/>
      <c r="AA135" s="51"/>
      <c r="AB135" s="51"/>
      <c r="AC135" s="51"/>
      <c r="AD135" s="84"/>
      <c r="AE135" s="83"/>
      <c r="AF135" s="51"/>
      <c r="AG135" s="51"/>
      <c r="AH135" s="51"/>
      <c r="AI135" s="51"/>
      <c r="AJ135" s="51"/>
      <c r="AK135" s="51"/>
      <c r="AL135" s="51"/>
      <c r="AM135" s="51"/>
      <c r="AN135" s="84"/>
      <c r="AO135" s="83"/>
      <c r="AP135" s="51"/>
      <c r="AQ135" s="51"/>
      <c r="AR135" s="51"/>
      <c r="AS135" s="51"/>
      <c r="AT135" s="51"/>
      <c r="AU135" s="51"/>
      <c r="AV135" s="51"/>
      <c r="AW135" s="51"/>
      <c r="AX135" s="84"/>
      <c r="AY135" s="83"/>
      <c r="AZ135" s="51"/>
      <c r="BA135" s="51"/>
      <c r="BB135" s="51"/>
      <c r="BC135" s="51"/>
      <c r="BD135" s="51"/>
      <c r="BE135" s="51"/>
      <c r="BF135" s="84"/>
    </row>
    <row r="136" spans="1:58" ht="15.75" customHeight="1" x14ac:dyDescent="0.2">
      <c r="A136" s="78"/>
      <c r="B136" s="83"/>
      <c r="C136" s="51"/>
      <c r="D136" s="51"/>
      <c r="E136" s="51"/>
      <c r="F136" s="51"/>
      <c r="G136" s="84"/>
      <c r="H136" s="83"/>
      <c r="I136" s="51"/>
      <c r="J136" s="51"/>
      <c r="K136" s="51"/>
      <c r="L136" s="51"/>
      <c r="M136" s="51"/>
      <c r="N136" s="51"/>
      <c r="O136" s="51"/>
      <c r="P136" s="51"/>
      <c r="Q136" s="51"/>
      <c r="R136" s="51"/>
      <c r="S136" s="51"/>
      <c r="T136" s="84"/>
      <c r="U136" s="83"/>
      <c r="V136" s="51"/>
      <c r="W136" s="51"/>
      <c r="X136" s="51"/>
      <c r="Y136" s="51"/>
      <c r="Z136" s="51"/>
      <c r="AA136" s="51"/>
      <c r="AB136" s="51"/>
      <c r="AC136" s="51"/>
      <c r="AD136" s="84"/>
      <c r="AE136" s="83"/>
      <c r="AF136" s="51"/>
      <c r="AG136" s="51"/>
      <c r="AH136" s="51"/>
      <c r="AI136" s="51"/>
      <c r="AJ136" s="51"/>
      <c r="AK136" s="51"/>
      <c r="AL136" s="51"/>
      <c r="AM136" s="51"/>
      <c r="AN136" s="84"/>
      <c r="AO136" s="83"/>
      <c r="AP136" s="51"/>
      <c r="AQ136" s="51"/>
      <c r="AR136" s="51"/>
      <c r="AS136" s="51"/>
      <c r="AT136" s="51"/>
      <c r="AU136" s="51"/>
      <c r="AV136" s="51"/>
      <c r="AW136" s="51"/>
      <c r="AX136" s="84"/>
      <c r="AY136" s="83"/>
      <c r="AZ136" s="51"/>
      <c r="BA136" s="51"/>
      <c r="BB136" s="51"/>
      <c r="BC136" s="51"/>
      <c r="BD136" s="51"/>
      <c r="BE136" s="51"/>
      <c r="BF136" s="84"/>
    </row>
    <row r="137" spans="1:58" ht="15.75" customHeight="1" x14ac:dyDescent="0.2">
      <c r="A137" s="78"/>
      <c r="B137" s="83"/>
      <c r="C137" s="51"/>
      <c r="D137" s="51"/>
      <c r="E137" s="51"/>
      <c r="F137" s="51"/>
      <c r="G137" s="84"/>
      <c r="H137" s="83"/>
      <c r="I137" s="51"/>
      <c r="J137" s="51"/>
      <c r="K137" s="51"/>
      <c r="L137" s="51"/>
      <c r="M137" s="51"/>
      <c r="N137" s="51"/>
      <c r="O137" s="51"/>
      <c r="P137" s="51"/>
      <c r="Q137" s="51"/>
      <c r="R137" s="51"/>
      <c r="S137" s="51"/>
      <c r="T137" s="84"/>
      <c r="U137" s="83"/>
      <c r="V137" s="51"/>
      <c r="W137" s="51"/>
      <c r="X137" s="51"/>
      <c r="Y137" s="51"/>
      <c r="Z137" s="51"/>
      <c r="AA137" s="51"/>
      <c r="AB137" s="51"/>
      <c r="AC137" s="51"/>
      <c r="AD137" s="84"/>
      <c r="AE137" s="83"/>
      <c r="AF137" s="51"/>
      <c r="AG137" s="51"/>
      <c r="AH137" s="51"/>
      <c r="AI137" s="51"/>
      <c r="AJ137" s="51"/>
      <c r="AK137" s="51"/>
      <c r="AL137" s="51"/>
      <c r="AM137" s="51"/>
      <c r="AN137" s="84"/>
      <c r="AO137" s="83"/>
      <c r="AP137" s="51"/>
      <c r="AQ137" s="51"/>
      <c r="AR137" s="51"/>
      <c r="AS137" s="51"/>
      <c r="AT137" s="51"/>
      <c r="AU137" s="51"/>
      <c r="AV137" s="51"/>
      <c r="AW137" s="51"/>
      <c r="AX137" s="84"/>
      <c r="AY137" s="83"/>
      <c r="AZ137" s="51"/>
      <c r="BA137" s="51"/>
      <c r="BB137" s="51"/>
      <c r="BC137" s="51"/>
      <c r="BD137" s="51"/>
      <c r="BE137" s="51"/>
      <c r="BF137" s="84"/>
    </row>
    <row r="138" spans="1:58" ht="15.75" customHeight="1" x14ac:dyDescent="0.2">
      <c r="A138" s="78"/>
      <c r="B138" s="83"/>
      <c r="C138" s="51"/>
      <c r="D138" s="51"/>
      <c r="E138" s="51"/>
      <c r="F138" s="51"/>
      <c r="G138" s="84"/>
      <c r="H138" s="83"/>
      <c r="I138" s="51"/>
      <c r="J138" s="51"/>
      <c r="K138" s="51"/>
      <c r="L138" s="51"/>
      <c r="M138" s="51"/>
      <c r="N138" s="51"/>
      <c r="O138" s="51"/>
      <c r="P138" s="51"/>
      <c r="Q138" s="51"/>
      <c r="R138" s="51"/>
      <c r="S138" s="51"/>
      <c r="T138" s="84"/>
      <c r="U138" s="83"/>
      <c r="V138" s="51"/>
      <c r="W138" s="51"/>
      <c r="X138" s="51"/>
      <c r="Y138" s="51"/>
      <c r="Z138" s="51"/>
      <c r="AA138" s="51"/>
      <c r="AB138" s="51"/>
      <c r="AC138" s="51"/>
      <c r="AD138" s="84"/>
      <c r="AE138" s="83"/>
      <c r="AF138" s="51"/>
      <c r="AG138" s="51"/>
      <c r="AH138" s="51"/>
      <c r="AI138" s="51"/>
      <c r="AJ138" s="51"/>
      <c r="AK138" s="51"/>
      <c r="AL138" s="51"/>
      <c r="AM138" s="51"/>
      <c r="AN138" s="84"/>
      <c r="AO138" s="83"/>
      <c r="AP138" s="51"/>
      <c r="AQ138" s="51"/>
      <c r="AR138" s="51"/>
      <c r="AS138" s="51"/>
      <c r="AT138" s="51"/>
      <c r="AU138" s="51"/>
      <c r="AV138" s="51"/>
      <c r="AW138" s="51"/>
      <c r="AX138" s="84"/>
      <c r="AY138" s="83"/>
      <c r="AZ138" s="51"/>
      <c r="BA138" s="51"/>
      <c r="BB138" s="51"/>
      <c r="BC138" s="51"/>
      <c r="BD138" s="51"/>
      <c r="BE138" s="51"/>
      <c r="BF138" s="84"/>
    </row>
    <row r="139" spans="1:58" ht="15.75" customHeight="1" x14ac:dyDescent="0.2">
      <c r="A139" s="79"/>
      <c r="B139" s="85"/>
      <c r="C139" s="86"/>
      <c r="D139" s="86"/>
      <c r="E139" s="86"/>
      <c r="F139" s="86"/>
      <c r="G139" s="87"/>
      <c r="H139" s="85"/>
      <c r="I139" s="86"/>
      <c r="J139" s="86"/>
      <c r="K139" s="86"/>
      <c r="L139" s="86"/>
      <c r="M139" s="86"/>
      <c r="N139" s="86"/>
      <c r="O139" s="86"/>
      <c r="P139" s="86"/>
      <c r="Q139" s="86"/>
      <c r="R139" s="86"/>
      <c r="S139" s="86"/>
      <c r="T139" s="87"/>
      <c r="U139" s="85"/>
      <c r="V139" s="86"/>
      <c r="W139" s="86"/>
      <c r="X139" s="86"/>
      <c r="Y139" s="86"/>
      <c r="Z139" s="86"/>
      <c r="AA139" s="86"/>
      <c r="AB139" s="86"/>
      <c r="AC139" s="86"/>
      <c r="AD139" s="87"/>
      <c r="AE139" s="85"/>
      <c r="AF139" s="86"/>
      <c r="AG139" s="86"/>
      <c r="AH139" s="86"/>
      <c r="AI139" s="86"/>
      <c r="AJ139" s="86"/>
      <c r="AK139" s="86"/>
      <c r="AL139" s="86"/>
      <c r="AM139" s="86"/>
      <c r="AN139" s="87"/>
      <c r="AO139" s="85"/>
      <c r="AP139" s="86"/>
      <c r="AQ139" s="86"/>
      <c r="AR139" s="86"/>
      <c r="AS139" s="86"/>
      <c r="AT139" s="86"/>
      <c r="AU139" s="86"/>
      <c r="AV139" s="86"/>
      <c r="AW139" s="86"/>
      <c r="AX139" s="87"/>
      <c r="AY139" s="85"/>
      <c r="AZ139" s="86"/>
      <c r="BA139" s="86"/>
      <c r="BB139" s="86"/>
      <c r="BC139" s="86"/>
      <c r="BD139" s="86"/>
      <c r="BE139" s="86"/>
      <c r="BF139" s="87"/>
    </row>
    <row r="140" spans="1:58" ht="15.75" customHeight="1" x14ac:dyDescent="0.2">
      <c r="A140" s="77"/>
      <c r="B140" s="80"/>
      <c r="C140" s="81"/>
      <c r="D140" s="81"/>
      <c r="E140" s="81"/>
      <c r="F140" s="81"/>
      <c r="G140" s="82"/>
      <c r="H140" s="80"/>
      <c r="I140" s="81"/>
      <c r="J140" s="81"/>
      <c r="K140" s="81"/>
      <c r="L140" s="81"/>
      <c r="M140" s="81"/>
      <c r="N140" s="81"/>
      <c r="O140" s="81"/>
      <c r="P140" s="81"/>
      <c r="Q140" s="81"/>
      <c r="R140" s="81"/>
      <c r="S140" s="81"/>
      <c r="T140" s="82"/>
      <c r="U140" s="80"/>
      <c r="V140" s="81"/>
      <c r="W140" s="81"/>
      <c r="X140" s="81"/>
      <c r="Y140" s="81"/>
      <c r="Z140" s="81"/>
      <c r="AA140" s="81"/>
      <c r="AB140" s="81"/>
      <c r="AC140" s="81"/>
      <c r="AD140" s="82"/>
      <c r="AE140" s="80"/>
      <c r="AF140" s="81"/>
      <c r="AG140" s="81"/>
      <c r="AH140" s="81"/>
      <c r="AI140" s="81"/>
      <c r="AJ140" s="81"/>
      <c r="AK140" s="81"/>
      <c r="AL140" s="81"/>
      <c r="AM140" s="81"/>
      <c r="AN140" s="82"/>
      <c r="AO140" s="80"/>
      <c r="AP140" s="81"/>
      <c r="AQ140" s="81"/>
      <c r="AR140" s="81"/>
      <c r="AS140" s="81"/>
      <c r="AT140" s="81"/>
      <c r="AU140" s="81"/>
      <c r="AV140" s="81"/>
      <c r="AW140" s="81"/>
      <c r="AX140" s="82"/>
      <c r="AY140" s="80"/>
      <c r="AZ140" s="81"/>
      <c r="BA140" s="81"/>
      <c r="BB140" s="81"/>
      <c r="BC140" s="81"/>
      <c r="BD140" s="81"/>
      <c r="BE140" s="81"/>
      <c r="BF140" s="82"/>
    </row>
    <row r="141" spans="1:58" ht="15.75" customHeight="1" x14ac:dyDescent="0.2">
      <c r="A141" s="78"/>
      <c r="B141" s="83"/>
      <c r="C141" s="51"/>
      <c r="D141" s="51"/>
      <c r="E141" s="51"/>
      <c r="F141" s="51"/>
      <c r="G141" s="84"/>
      <c r="H141" s="83"/>
      <c r="I141" s="51"/>
      <c r="J141" s="51"/>
      <c r="K141" s="51"/>
      <c r="L141" s="51"/>
      <c r="M141" s="51"/>
      <c r="N141" s="51"/>
      <c r="O141" s="51"/>
      <c r="P141" s="51"/>
      <c r="Q141" s="51"/>
      <c r="R141" s="51"/>
      <c r="S141" s="51"/>
      <c r="T141" s="84"/>
      <c r="U141" s="83"/>
      <c r="V141" s="51"/>
      <c r="W141" s="51"/>
      <c r="X141" s="51"/>
      <c r="Y141" s="51"/>
      <c r="Z141" s="51"/>
      <c r="AA141" s="51"/>
      <c r="AB141" s="51"/>
      <c r="AC141" s="51"/>
      <c r="AD141" s="84"/>
      <c r="AE141" s="83"/>
      <c r="AF141" s="51"/>
      <c r="AG141" s="51"/>
      <c r="AH141" s="51"/>
      <c r="AI141" s="51"/>
      <c r="AJ141" s="51"/>
      <c r="AK141" s="51"/>
      <c r="AL141" s="51"/>
      <c r="AM141" s="51"/>
      <c r="AN141" s="84"/>
      <c r="AO141" s="83"/>
      <c r="AP141" s="51"/>
      <c r="AQ141" s="51"/>
      <c r="AR141" s="51"/>
      <c r="AS141" s="51"/>
      <c r="AT141" s="51"/>
      <c r="AU141" s="51"/>
      <c r="AV141" s="51"/>
      <c r="AW141" s="51"/>
      <c r="AX141" s="84"/>
      <c r="AY141" s="83"/>
      <c r="AZ141" s="51"/>
      <c r="BA141" s="51"/>
      <c r="BB141" s="51"/>
      <c r="BC141" s="51"/>
      <c r="BD141" s="51"/>
      <c r="BE141" s="51"/>
      <c r="BF141" s="84"/>
    </row>
    <row r="142" spans="1:58" ht="15.75" customHeight="1" x14ac:dyDescent="0.2">
      <c r="A142" s="78"/>
      <c r="B142" s="83"/>
      <c r="C142" s="51"/>
      <c r="D142" s="51"/>
      <c r="E142" s="51"/>
      <c r="F142" s="51"/>
      <c r="G142" s="84"/>
      <c r="H142" s="83"/>
      <c r="I142" s="51"/>
      <c r="J142" s="51"/>
      <c r="K142" s="51"/>
      <c r="L142" s="51"/>
      <c r="M142" s="51"/>
      <c r="N142" s="51"/>
      <c r="O142" s="51"/>
      <c r="P142" s="51"/>
      <c r="Q142" s="51"/>
      <c r="R142" s="51"/>
      <c r="S142" s="51"/>
      <c r="T142" s="84"/>
      <c r="U142" s="83"/>
      <c r="V142" s="51"/>
      <c r="W142" s="51"/>
      <c r="X142" s="51"/>
      <c r="Y142" s="51"/>
      <c r="Z142" s="51"/>
      <c r="AA142" s="51"/>
      <c r="AB142" s="51"/>
      <c r="AC142" s="51"/>
      <c r="AD142" s="84"/>
      <c r="AE142" s="83"/>
      <c r="AF142" s="51"/>
      <c r="AG142" s="51"/>
      <c r="AH142" s="51"/>
      <c r="AI142" s="51"/>
      <c r="AJ142" s="51"/>
      <c r="AK142" s="51"/>
      <c r="AL142" s="51"/>
      <c r="AM142" s="51"/>
      <c r="AN142" s="84"/>
      <c r="AO142" s="83"/>
      <c r="AP142" s="51"/>
      <c r="AQ142" s="51"/>
      <c r="AR142" s="51"/>
      <c r="AS142" s="51"/>
      <c r="AT142" s="51"/>
      <c r="AU142" s="51"/>
      <c r="AV142" s="51"/>
      <c r="AW142" s="51"/>
      <c r="AX142" s="84"/>
      <c r="AY142" s="83"/>
      <c r="AZ142" s="51"/>
      <c r="BA142" s="51"/>
      <c r="BB142" s="51"/>
      <c r="BC142" s="51"/>
      <c r="BD142" s="51"/>
      <c r="BE142" s="51"/>
      <c r="BF142" s="84"/>
    </row>
    <row r="143" spans="1:58" ht="15.75" customHeight="1" x14ac:dyDescent="0.2">
      <c r="A143" s="78"/>
      <c r="B143" s="83"/>
      <c r="C143" s="51"/>
      <c r="D143" s="51"/>
      <c r="E143" s="51"/>
      <c r="F143" s="51"/>
      <c r="G143" s="84"/>
      <c r="H143" s="83"/>
      <c r="I143" s="51"/>
      <c r="J143" s="51"/>
      <c r="K143" s="51"/>
      <c r="L143" s="51"/>
      <c r="M143" s="51"/>
      <c r="N143" s="51"/>
      <c r="O143" s="51"/>
      <c r="P143" s="51"/>
      <c r="Q143" s="51"/>
      <c r="R143" s="51"/>
      <c r="S143" s="51"/>
      <c r="T143" s="84"/>
      <c r="U143" s="83"/>
      <c r="V143" s="51"/>
      <c r="W143" s="51"/>
      <c r="X143" s="51"/>
      <c r="Y143" s="51"/>
      <c r="Z143" s="51"/>
      <c r="AA143" s="51"/>
      <c r="AB143" s="51"/>
      <c r="AC143" s="51"/>
      <c r="AD143" s="84"/>
      <c r="AE143" s="83"/>
      <c r="AF143" s="51"/>
      <c r="AG143" s="51"/>
      <c r="AH143" s="51"/>
      <c r="AI143" s="51"/>
      <c r="AJ143" s="51"/>
      <c r="AK143" s="51"/>
      <c r="AL143" s="51"/>
      <c r="AM143" s="51"/>
      <c r="AN143" s="84"/>
      <c r="AO143" s="83"/>
      <c r="AP143" s="51"/>
      <c r="AQ143" s="51"/>
      <c r="AR143" s="51"/>
      <c r="AS143" s="51"/>
      <c r="AT143" s="51"/>
      <c r="AU143" s="51"/>
      <c r="AV143" s="51"/>
      <c r="AW143" s="51"/>
      <c r="AX143" s="84"/>
      <c r="AY143" s="83"/>
      <c r="AZ143" s="51"/>
      <c r="BA143" s="51"/>
      <c r="BB143" s="51"/>
      <c r="BC143" s="51"/>
      <c r="BD143" s="51"/>
      <c r="BE143" s="51"/>
      <c r="BF143" s="84"/>
    </row>
    <row r="144" spans="1:58" ht="15.75" customHeight="1" x14ac:dyDescent="0.2">
      <c r="A144" s="78"/>
      <c r="B144" s="83"/>
      <c r="C144" s="51"/>
      <c r="D144" s="51"/>
      <c r="E144" s="51"/>
      <c r="F144" s="51"/>
      <c r="G144" s="84"/>
      <c r="H144" s="83"/>
      <c r="I144" s="51"/>
      <c r="J144" s="51"/>
      <c r="K144" s="51"/>
      <c r="L144" s="51"/>
      <c r="M144" s="51"/>
      <c r="N144" s="51"/>
      <c r="O144" s="51"/>
      <c r="P144" s="51"/>
      <c r="Q144" s="51"/>
      <c r="R144" s="51"/>
      <c r="S144" s="51"/>
      <c r="T144" s="84"/>
      <c r="U144" s="83"/>
      <c r="V144" s="51"/>
      <c r="W144" s="51"/>
      <c r="X144" s="51"/>
      <c r="Y144" s="51"/>
      <c r="Z144" s="51"/>
      <c r="AA144" s="51"/>
      <c r="AB144" s="51"/>
      <c r="AC144" s="51"/>
      <c r="AD144" s="84"/>
      <c r="AE144" s="83"/>
      <c r="AF144" s="51"/>
      <c r="AG144" s="51"/>
      <c r="AH144" s="51"/>
      <c r="AI144" s="51"/>
      <c r="AJ144" s="51"/>
      <c r="AK144" s="51"/>
      <c r="AL144" s="51"/>
      <c r="AM144" s="51"/>
      <c r="AN144" s="84"/>
      <c r="AO144" s="83"/>
      <c r="AP144" s="51"/>
      <c r="AQ144" s="51"/>
      <c r="AR144" s="51"/>
      <c r="AS144" s="51"/>
      <c r="AT144" s="51"/>
      <c r="AU144" s="51"/>
      <c r="AV144" s="51"/>
      <c r="AW144" s="51"/>
      <c r="AX144" s="84"/>
      <c r="AY144" s="83"/>
      <c r="AZ144" s="51"/>
      <c r="BA144" s="51"/>
      <c r="BB144" s="51"/>
      <c r="BC144" s="51"/>
      <c r="BD144" s="51"/>
      <c r="BE144" s="51"/>
      <c r="BF144" s="84"/>
    </row>
    <row r="145" spans="1:58" ht="15.75" customHeight="1" x14ac:dyDescent="0.2">
      <c r="A145" s="78"/>
      <c r="B145" s="83"/>
      <c r="C145" s="51"/>
      <c r="D145" s="51"/>
      <c r="E145" s="51"/>
      <c r="F145" s="51"/>
      <c r="G145" s="84"/>
      <c r="H145" s="83"/>
      <c r="I145" s="51"/>
      <c r="J145" s="51"/>
      <c r="K145" s="51"/>
      <c r="L145" s="51"/>
      <c r="M145" s="51"/>
      <c r="N145" s="51"/>
      <c r="O145" s="51"/>
      <c r="P145" s="51"/>
      <c r="Q145" s="51"/>
      <c r="R145" s="51"/>
      <c r="S145" s="51"/>
      <c r="T145" s="84"/>
      <c r="U145" s="83"/>
      <c r="V145" s="51"/>
      <c r="W145" s="51"/>
      <c r="X145" s="51"/>
      <c r="Y145" s="51"/>
      <c r="Z145" s="51"/>
      <c r="AA145" s="51"/>
      <c r="AB145" s="51"/>
      <c r="AC145" s="51"/>
      <c r="AD145" s="84"/>
      <c r="AE145" s="83"/>
      <c r="AF145" s="51"/>
      <c r="AG145" s="51"/>
      <c r="AH145" s="51"/>
      <c r="AI145" s="51"/>
      <c r="AJ145" s="51"/>
      <c r="AK145" s="51"/>
      <c r="AL145" s="51"/>
      <c r="AM145" s="51"/>
      <c r="AN145" s="84"/>
      <c r="AO145" s="83"/>
      <c r="AP145" s="51"/>
      <c r="AQ145" s="51"/>
      <c r="AR145" s="51"/>
      <c r="AS145" s="51"/>
      <c r="AT145" s="51"/>
      <c r="AU145" s="51"/>
      <c r="AV145" s="51"/>
      <c r="AW145" s="51"/>
      <c r="AX145" s="84"/>
      <c r="AY145" s="83"/>
      <c r="AZ145" s="51"/>
      <c r="BA145" s="51"/>
      <c r="BB145" s="51"/>
      <c r="BC145" s="51"/>
      <c r="BD145" s="51"/>
      <c r="BE145" s="51"/>
      <c r="BF145" s="84"/>
    </row>
    <row r="146" spans="1:58" ht="15.75" customHeight="1" x14ac:dyDescent="0.2">
      <c r="A146" s="78"/>
      <c r="B146" s="83"/>
      <c r="C146" s="51"/>
      <c r="D146" s="51"/>
      <c r="E146" s="51"/>
      <c r="F146" s="51"/>
      <c r="G146" s="84"/>
      <c r="H146" s="83"/>
      <c r="I146" s="51"/>
      <c r="J146" s="51"/>
      <c r="K146" s="51"/>
      <c r="L146" s="51"/>
      <c r="M146" s="51"/>
      <c r="N146" s="51"/>
      <c r="O146" s="51"/>
      <c r="P146" s="51"/>
      <c r="Q146" s="51"/>
      <c r="R146" s="51"/>
      <c r="S146" s="51"/>
      <c r="T146" s="84"/>
      <c r="U146" s="83"/>
      <c r="V146" s="51"/>
      <c r="W146" s="51"/>
      <c r="X146" s="51"/>
      <c r="Y146" s="51"/>
      <c r="Z146" s="51"/>
      <c r="AA146" s="51"/>
      <c r="AB146" s="51"/>
      <c r="AC146" s="51"/>
      <c r="AD146" s="84"/>
      <c r="AE146" s="83"/>
      <c r="AF146" s="51"/>
      <c r="AG146" s="51"/>
      <c r="AH146" s="51"/>
      <c r="AI146" s="51"/>
      <c r="AJ146" s="51"/>
      <c r="AK146" s="51"/>
      <c r="AL146" s="51"/>
      <c r="AM146" s="51"/>
      <c r="AN146" s="84"/>
      <c r="AO146" s="83"/>
      <c r="AP146" s="51"/>
      <c r="AQ146" s="51"/>
      <c r="AR146" s="51"/>
      <c r="AS146" s="51"/>
      <c r="AT146" s="51"/>
      <c r="AU146" s="51"/>
      <c r="AV146" s="51"/>
      <c r="AW146" s="51"/>
      <c r="AX146" s="84"/>
      <c r="AY146" s="83"/>
      <c r="AZ146" s="51"/>
      <c r="BA146" s="51"/>
      <c r="BB146" s="51"/>
      <c r="BC146" s="51"/>
      <c r="BD146" s="51"/>
      <c r="BE146" s="51"/>
      <c r="BF146" s="84"/>
    </row>
    <row r="147" spans="1:58" ht="15.75" customHeight="1" x14ac:dyDescent="0.2">
      <c r="A147" s="78"/>
      <c r="B147" s="83"/>
      <c r="C147" s="51"/>
      <c r="D147" s="51"/>
      <c r="E147" s="51"/>
      <c r="F147" s="51"/>
      <c r="G147" s="84"/>
      <c r="H147" s="83"/>
      <c r="I147" s="51"/>
      <c r="J147" s="51"/>
      <c r="K147" s="51"/>
      <c r="L147" s="51"/>
      <c r="M147" s="51"/>
      <c r="N147" s="51"/>
      <c r="O147" s="51"/>
      <c r="P147" s="51"/>
      <c r="Q147" s="51"/>
      <c r="R147" s="51"/>
      <c r="S147" s="51"/>
      <c r="T147" s="84"/>
      <c r="U147" s="83"/>
      <c r="V147" s="51"/>
      <c r="W147" s="51"/>
      <c r="X147" s="51"/>
      <c r="Y147" s="51"/>
      <c r="Z147" s="51"/>
      <c r="AA147" s="51"/>
      <c r="AB147" s="51"/>
      <c r="AC147" s="51"/>
      <c r="AD147" s="84"/>
      <c r="AE147" s="83"/>
      <c r="AF147" s="51"/>
      <c r="AG147" s="51"/>
      <c r="AH147" s="51"/>
      <c r="AI147" s="51"/>
      <c r="AJ147" s="51"/>
      <c r="AK147" s="51"/>
      <c r="AL147" s="51"/>
      <c r="AM147" s="51"/>
      <c r="AN147" s="84"/>
      <c r="AO147" s="83"/>
      <c r="AP147" s="51"/>
      <c r="AQ147" s="51"/>
      <c r="AR147" s="51"/>
      <c r="AS147" s="51"/>
      <c r="AT147" s="51"/>
      <c r="AU147" s="51"/>
      <c r="AV147" s="51"/>
      <c r="AW147" s="51"/>
      <c r="AX147" s="84"/>
      <c r="AY147" s="83"/>
      <c r="AZ147" s="51"/>
      <c r="BA147" s="51"/>
      <c r="BB147" s="51"/>
      <c r="BC147" s="51"/>
      <c r="BD147" s="51"/>
      <c r="BE147" s="51"/>
      <c r="BF147" s="84"/>
    </row>
    <row r="148" spans="1:58" ht="15.75" customHeight="1" x14ac:dyDescent="0.2">
      <c r="A148" s="78"/>
      <c r="B148" s="83"/>
      <c r="C148" s="51"/>
      <c r="D148" s="51"/>
      <c r="E148" s="51"/>
      <c r="F148" s="51"/>
      <c r="G148" s="84"/>
      <c r="H148" s="83"/>
      <c r="I148" s="51"/>
      <c r="J148" s="51"/>
      <c r="K148" s="51"/>
      <c r="L148" s="51"/>
      <c r="M148" s="51"/>
      <c r="N148" s="51"/>
      <c r="O148" s="51"/>
      <c r="P148" s="51"/>
      <c r="Q148" s="51"/>
      <c r="R148" s="51"/>
      <c r="S148" s="51"/>
      <c r="T148" s="84"/>
      <c r="U148" s="83"/>
      <c r="V148" s="51"/>
      <c r="W148" s="51"/>
      <c r="X148" s="51"/>
      <c r="Y148" s="51"/>
      <c r="Z148" s="51"/>
      <c r="AA148" s="51"/>
      <c r="AB148" s="51"/>
      <c r="AC148" s="51"/>
      <c r="AD148" s="84"/>
      <c r="AE148" s="83"/>
      <c r="AF148" s="51"/>
      <c r="AG148" s="51"/>
      <c r="AH148" s="51"/>
      <c r="AI148" s="51"/>
      <c r="AJ148" s="51"/>
      <c r="AK148" s="51"/>
      <c r="AL148" s="51"/>
      <c r="AM148" s="51"/>
      <c r="AN148" s="84"/>
      <c r="AO148" s="83"/>
      <c r="AP148" s="51"/>
      <c r="AQ148" s="51"/>
      <c r="AR148" s="51"/>
      <c r="AS148" s="51"/>
      <c r="AT148" s="51"/>
      <c r="AU148" s="51"/>
      <c r="AV148" s="51"/>
      <c r="AW148" s="51"/>
      <c r="AX148" s="84"/>
      <c r="AY148" s="83"/>
      <c r="AZ148" s="51"/>
      <c r="BA148" s="51"/>
      <c r="BB148" s="51"/>
      <c r="BC148" s="51"/>
      <c r="BD148" s="51"/>
      <c r="BE148" s="51"/>
      <c r="BF148" s="84"/>
    </row>
    <row r="149" spans="1:58" ht="15.75" customHeight="1" x14ac:dyDescent="0.2">
      <c r="A149" s="78"/>
      <c r="B149" s="83"/>
      <c r="C149" s="51"/>
      <c r="D149" s="51"/>
      <c r="E149" s="51"/>
      <c r="F149" s="51"/>
      <c r="G149" s="84"/>
      <c r="H149" s="83"/>
      <c r="I149" s="51"/>
      <c r="J149" s="51"/>
      <c r="K149" s="51"/>
      <c r="L149" s="51"/>
      <c r="M149" s="51"/>
      <c r="N149" s="51"/>
      <c r="O149" s="51"/>
      <c r="P149" s="51"/>
      <c r="Q149" s="51"/>
      <c r="R149" s="51"/>
      <c r="S149" s="51"/>
      <c r="T149" s="84"/>
      <c r="U149" s="83"/>
      <c r="V149" s="51"/>
      <c r="W149" s="51"/>
      <c r="X149" s="51"/>
      <c r="Y149" s="51"/>
      <c r="Z149" s="51"/>
      <c r="AA149" s="51"/>
      <c r="AB149" s="51"/>
      <c r="AC149" s="51"/>
      <c r="AD149" s="84"/>
      <c r="AE149" s="83"/>
      <c r="AF149" s="51"/>
      <c r="AG149" s="51"/>
      <c r="AH149" s="51"/>
      <c r="AI149" s="51"/>
      <c r="AJ149" s="51"/>
      <c r="AK149" s="51"/>
      <c r="AL149" s="51"/>
      <c r="AM149" s="51"/>
      <c r="AN149" s="84"/>
      <c r="AO149" s="83"/>
      <c r="AP149" s="51"/>
      <c r="AQ149" s="51"/>
      <c r="AR149" s="51"/>
      <c r="AS149" s="51"/>
      <c r="AT149" s="51"/>
      <c r="AU149" s="51"/>
      <c r="AV149" s="51"/>
      <c r="AW149" s="51"/>
      <c r="AX149" s="84"/>
      <c r="AY149" s="83"/>
      <c r="AZ149" s="51"/>
      <c r="BA149" s="51"/>
      <c r="BB149" s="51"/>
      <c r="BC149" s="51"/>
      <c r="BD149" s="51"/>
      <c r="BE149" s="51"/>
      <c r="BF149" s="84"/>
    </row>
    <row r="150" spans="1:58" ht="15.75" customHeight="1" x14ac:dyDescent="0.2">
      <c r="A150" s="79"/>
      <c r="B150" s="85"/>
      <c r="C150" s="86"/>
      <c r="D150" s="86"/>
      <c r="E150" s="86"/>
      <c r="F150" s="86"/>
      <c r="G150" s="87"/>
      <c r="H150" s="85"/>
      <c r="I150" s="86"/>
      <c r="J150" s="86"/>
      <c r="K150" s="86"/>
      <c r="L150" s="86"/>
      <c r="M150" s="86"/>
      <c r="N150" s="86"/>
      <c r="O150" s="86"/>
      <c r="P150" s="86"/>
      <c r="Q150" s="86"/>
      <c r="R150" s="86"/>
      <c r="S150" s="86"/>
      <c r="T150" s="87"/>
      <c r="U150" s="85"/>
      <c r="V150" s="86"/>
      <c r="W150" s="86"/>
      <c r="X150" s="86"/>
      <c r="Y150" s="86"/>
      <c r="Z150" s="86"/>
      <c r="AA150" s="86"/>
      <c r="AB150" s="86"/>
      <c r="AC150" s="86"/>
      <c r="AD150" s="87"/>
      <c r="AE150" s="85"/>
      <c r="AF150" s="86"/>
      <c r="AG150" s="86"/>
      <c r="AH150" s="86"/>
      <c r="AI150" s="86"/>
      <c r="AJ150" s="86"/>
      <c r="AK150" s="86"/>
      <c r="AL150" s="86"/>
      <c r="AM150" s="86"/>
      <c r="AN150" s="87"/>
      <c r="AO150" s="85"/>
      <c r="AP150" s="86"/>
      <c r="AQ150" s="86"/>
      <c r="AR150" s="86"/>
      <c r="AS150" s="86"/>
      <c r="AT150" s="86"/>
      <c r="AU150" s="86"/>
      <c r="AV150" s="86"/>
      <c r="AW150" s="86"/>
      <c r="AX150" s="87"/>
      <c r="AY150" s="85"/>
      <c r="AZ150" s="86"/>
      <c r="BA150" s="86"/>
      <c r="BB150" s="86"/>
      <c r="BC150" s="86"/>
      <c r="BD150" s="86"/>
      <c r="BE150" s="86"/>
      <c r="BF150" s="87"/>
    </row>
    <row r="151" spans="1:58" ht="15.75" customHeight="1" x14ac:dyDescent="0.2">
      <c r="A151" s="77"/>
      <c r="B151" s="80"/>
      <c r="C151" s="81"/>
      <c r="D151" s="81"/>
      <c r="E151" s="81"/>
      <c r="F151" s="81"/>
      <c r="G151" s="82"/>
      <c r="H151" s="80"/>
      <c r="I151" s="81"/>
      <c r="J151" s="81"/>
      <c r="K151" s="81"/>
      <c r="L151" s="81"/>
      <c r="M151" s="81"/>
      <c r="N151" s="81"/>
      <c r="O151" s="81"/>
      <c r="P151" s="81"/>
      <c r="Q151" s="81"/>
      <c r="R151" s="81"/>
      <c r="S151" s="81"/>
      <c r="T151" s="82"/>
      <c r="U151" s="80"/>
      <c r="V151" s="81"/>
      <c r="W151" s="81"/>
      <c r="X151" s="81"/>
      <c r="Y151" s="81"/>
      <c r="Z151" s="81"/>
      <c r="AA151" s="81"/>
      <c r="AB151" s="81"/>
      <c r="AC151" s="81"/>
      <c r="AD151" s="82"/>
      <c r="AE151" s="80"/>
      <c r="AF151" s="81"/>
      <c r="AG151" s="81"/>
      <c r="AH151" s="81"/>
      <c r="AI151" s="81"/>
      <c r="AJ151" s="81"/>
      <c r="AK151" s="81"/>
      <c r="AL151" s="81"/>
      <c r="AM151" s="81"/>
      <c r="AN151" s="82"/>
      <c r="AO151" s="80"/>
      <c r="AP151" s="81"/>
      <c r="AQ151" s="81"/>
      <c r="AR151" s="81"/>
      <c r="AS151" s="81"/>
      <c r="AT151" s="81"/>
      <c r="AU151" s="81"/>
      <c r="AV151" s="81"/>
      <c r="AW151" s="81"/>
      <c r="AX151" s="82"/>
      <c r="AY151" s="80"/>
      <c r="AZ151" s="81"/>
      <c r="BA151" s="81"/>
      <c r="BB151" s="81"/>
      <c r="BC151" s="81"/>
      <c r="BD151" s="81"/>
      <c r="BE151" s="81"/>
      <c r="BF151" s="82"/>
    </row>
    <row r="152" spans="1:58" ht="15.75" customHeight="1" x14ac:dyDescent="0.2">
      <c r="A152" s="78"/>
      <c r="B152" s="83"/>
      <c r="C152" s="51"/>
      <c r="D152" s="51"/>
      <c r="E152" s="51"/>
      <c r="F152" s="51"/>
      <c r="G152" s="84"/>
      <c r="H152" s="83"/>
      <c r="I152" s="51"/>
      <c r="J152" s="51"/>
      <c r="K152" s="51"/>
      <c r="L152" s="51"/>
      <c r="M152" s="51"/>
      <c r="N152" s="51"/>
      <c r="O152" s="51"/>
      <c r="P152" s="51"/>
      <c r="Q152" s="51"/>
      <c r="R152" s="51"/>
      <c r="S152" s="51"/>
      <c r="T152" s="84"/>
      <c r="U152" s="83"/>
      <c r="V152" s="51"/>
      <c r="W152" s="51"/>
      <c r="X152" s="51"/>
      <c r="Y152" s="51"/>
      <c r="Z152" s="51"/>
      <c r="AA152" s="51"/>
      <c r="AB152" s="51"/>
      <c r="AC152" s="51"/>
      <c r="AD152" s="84"/>
      <c r="AE152" s="83"/>
      <c r="AF152" s="51"/>
      <c r="AG152" s="51"/>
      <c r="AH152" s="51"/>
      <c r="AI152" s="51"/>
      <c r="AJ152" s="51"/>
      <c r="AK152" s="51"/>
      <c r="AL152" s="51"/>
      <c r="AM152" s="51"/>
      <c r="AN152" s="84"/>
      <c r="AO152" s="83"/>
      <c r="AP152" s="51"/>
      <c r="AQ152" s="51"/>
      <c r="AR152" s="51"/>
      <c r="AS152" s="51"/>
      <c r="AT152" s="51"/>
      <c r="AU152" s="51"/>
      <c r="AV152" s="51"/>
      <c r="AW152" s="51"/>
      <c r="AX152" s="84"/>
      <c r="AY152" s="83"/>
      <c r="AZ152" s="51"/>
      <c r="BA152" s="51"/>
      <c r="BB152" s="51"/>
      <c r="BC152" s="51"/>
      <c r="BD152" s="51"/>
      <c r="BE152" s="51"/>
      <c r="BF152" s="84"/>
    </row>
    <row r="153" spans="1:58" ht="15.75" customHeight="1" x14ac:dyDescent="0.2">
      <c r="A153" s="78"/>
      <c r="B153" s="83"/>
      <c r="C153" s="51"/>
      <c r="D153" s="51"/>
      <c r="E153" s="51"/>
      <c r="F153" s="51"/>
      <c r="G153" s="84"/>
      <c r="H153" s="83"/>
      <c r="I153" s="51"/>
      <c r="J153" s="51"/>
      <c r="K153" s="51"/>
      <c r="L153" s="51"/>
      <c r="M153" s="51"/>
      <c r="N153" s="51"/>
      <c r="O153" s="51"/>
      <c r="P153" s="51"/>
      <c r="Q153" s="51"/>
      <c r="R153" s="51"/>
      <c r="S153" s="51"/>
      <c r="T153" s="84"/>
      <c r="U153" s="83"/>
      <c r="V153" s="51"/>
      <c r="W153" s="51"/>
      <c r="X153" s="51"/>
      <c r="Y153" s="51"/>
      <c r="Z153" s="51"/>
      <c r="AA153" s="51"/>
      <c r="AB153" s="51"/>
      <c r="AC153" s="51"/>
      <c r="AD153" s="84"/>
      <c r="AE153" s="83"/>
      <c r="AF153" s="51"/>
      <c r="AG153" s="51"/>
      <c r="AH153" s="51"/>
      <c r="AI153" s="51"/>
      <c r="AJ153" s="51"/>
      <c r="AK153" s="51"/>
      <c r="AL153" s="51"/>
      <c r="AM153" s="51"/>
      <c r="AN153" s="84"/>
      <c r="AO153" s="83"/>
      <c r="AP153" s="51"/>
      <c r="AQ153" s="51"/>
      <c r="AR153" s="51"/>
      <c r="AS153" s="51"/>
      <c r="AT153" s="51"/>
      <c r="AU153" s="51"/>
      <c r="AV153" s="51"/>
      <c r="AW153" s="51"/>
      <c r="AX153" s="84"/>
      <c r="AY153" s="83"/>
      <c r="AZ153" s="51"/>
      <c r="BA153" s="51"/>
      <c r="BB153" s="51"/>
      <c r="BC153" s="51"/>
      <c r="BD153" s="51"/>
      <c r="BE153" s="51"/>
      <c r="BF153" s="84"/>
    </row>
    <row r="154" spans="1:58" ht="15.75" customHeight="1" x14ac:dyDescent="0.2">
      <c r="A154" s="78"/>
      <c r="B154" s="83"/>
      <c r="C154" s="51"/>
      <c r="D154" s="51"/>
      <c r="E154" s="51"/>
      <c r="F154" s="51"/>
      <c r="G154" s="84"/>
      <c r="H154" s="83"/>
      <c r="I154" s="51"/>
      <c r="J154" s="51"/>
      <c r="K154" s="51"/>
      <c r="L154" s="51"/>
      <c r="M154" s="51"/>
      <c r="N154" s="51"/>
      <c r="O154" s="51"/>
      <c r="P154" s="51"/>
      <c r="Q154" s="51"/>
      <c r="R154" s="51"/>
      <c r="S154" s="51"/>
      <c r="T154" s="84"/>
      <c r="U154" s="83"/>
      <c r="V154" s="51"/>
      <c r="W154" s="51"/>
      <c r="X154" s="51"/>
      <c r="Y154" s="51"/>
      <c r="Z154" s="51"/>
      <c r="AA154" s="51"/>
      <c r="AB154" s="51"/>
      <c r="AC154" s="51"/>
      <c r="AD154" s="84"/>
      <c r="AE154" s="83"/>
      <c r="AF154" s="51"/>
      <c r="AG154" s="51"/>
      <c r="AH154" s="51"/>
      <c r="AI154" s="51"/>
      <c r="AJ154" s="51"/>
      <c r="AK154" s="51"/>
      <c r="AL154" s="51"/>
      <c r="AM154" s="51"/>
      <c r="AN154" s="84"/>
      <c r="AO154" s="83"/>
      <c r="AP154" s="51"/>
      <c r="AQ154" s="51"/>
      <c r="AR154" s="51"/>
      <c r="AS154" s="51"/>
      <c r="AT154" s="51"/>
      <c r="AU154" s="51"/>
      <c r="AV154" s="51"/>
      <c r="AW154" s="51"/>
      <c r="AX154" s="84"/>
      <c r="AY154" s="83"/>
      <c r="AZ154" s="51"/>
      <c r="BA154" s="51"/>
      <c r="BB154" s="51"/>
      <c r="BC154" s="51"/>
      <c r="BD154" s="51"/>
      <c r="BE154" s="51"/>
      <c r="BF154" s="84"/>
    </row>
    <row r="155" spans="1:58" ht="15.75" customHeight="1" x14ac:dyDescent="0.2">
      <c r="A155" s="78"/>
      <c r="B155" s="83"/>
      <c r="C155" s="51"/>
      <c r="D155" s="51"/>
      <c r="E155" s="51"/>
      <c r="F155" s="51"/>
      <c r="G155" s="84"/>
      <c r="H155" s="83"/>
      <c r="I155" s="51"/>
      <c r="J155" s="51"/>
      <c r="K155" s="51"/>
      <c r="L155" s="51"/>
      <c r="M155" s="51"/>
      <c r="N155" s="51"/>
      <c r="O155" s="51"/>
      <c r="P155" s="51"/>
      <c r="Q155" s="51"/>
      <c r="R155" s="51"/>
      <c r="S155" s="51"/>
      <c r="T155" s="84"/>
      <c r="U155" s="83"/>
      <c r="V155" s="51"/>
      <c r="W155" s="51"/>
      <c r="X155" s="51"/>
      <c r="Y155" s="51"/>
      <c r="Z155" s="51"/>
      <c r="AA155" s="51"/>
      <c r="AB155" s="51"/>
      <c r="AC155" s="51"/>
      <c r="AD155" s="84"/>
      <c r="AE155" s="83"/>
      <c r="AF155" s="51"/>
      <c r="AG155" s="51"/>
      <c r="AH155" s="51"/>
      <c r="AI155" s="51"/>
      <c r="AJ155" s="51"/>
      <c r="AK155" s="51"/>
      <c r="AL155" s="51"/>
      <c r="AM155" s="51"/>
      <c r="AN155" s="84"/>
      <c r="AO155" s="83"/>
      <c r="AP155" s="51"/>
      <c r="AQ155" s="51"/>
      <c r="AR155" s="51"/>
      <c r="AS155" s="51"/>
      <c r="AT155" s="51"/>
      <c r="AU155" s="51"/>
      <c r="AV155" s="51"/>
      <c r="AW155" s="51"/>
      <c r="AX155" s="84"/>
      <c r="AY155" s="83"/>
      <c r="AZ155" s="51"/>
      <c r="BA155" s="51"/>
      <c r="BB155" s="51"/>
      <c r="BC155" s="51"/>
      <c r="BD155" s="51"/>
      <c r="BE155" s="51"/>
      <c r="BF155" s="84"/>
    </row>
    <row r="156" spans="1:58" ht="15.75" customHeight="1" x14ac:dyDescent="0.2">
      <c r="A156" s="78"/>
      <c r="B156" s="83"/>
      <c r="C156" s="51"/>
      <c r="D156" s="51"/>
      <c r="E156" s="51"/>
      <c r="F156" s="51"/>
      <c r="G156" s="84"/>
      <c r="H156" s="83"/>
      <c r="I156" s="51"/>
      <c r="J156" s="51"/>
      <c r="K156" s="51"/>
      <c r="L156" s="51"/>
      <c r="M156" s="51"/>
      <c r="N156" s="51"/>
      <c r="O156" s="51"/>
      <c r="P156" s="51"/>
      <c r="Q156" s="51"/>
      <c r="R156" s="51"/>
      <c r="S156" s="51"/>
      <c r="T156" s="84"/>
      <c r="U156" s="83"/>
      <c r="V156" s="51"/>
      <c r="W156" s="51"/>
      <c r="X156" s="51"/>
      <c r="Y156" s="51"/>
      <c r="Z156" s="51"/>
      <c r="AA156" s="51"/>
      <c r="AB156" s="51"/>
      <c r="AC156" s="51"/>
      <c r="AD156" s="84"/>
      <c r="AE156" s="83"/>
      <c r="AF156" s="51"/>
      <c r="AG156" s="51"/>
      <c r="AH156" s="51"/>
      <c r="AI156" s="51"/>
      <c r="AJ156" s="51"/>
      <c r="AK156" s="51"/>
      <c r="AL156" s="51"/>
      <c r="AM156" s="51"/>
      <c r="AN156" s="84"/>
      <c r="AO156" s="83"/>
      <c r="AP156" s="51"/>
      <c r="AQ156" s="51"/>
      <c r="AR156" s="51"/>
      <c r="AS156" s="51"/>
      <c r="AT156" s="51"/>
      <c r="AU156" s="51"/>
      <c r="AV156" s="51"/>
      <c r="AW156" s="51"/>
      <c r="AX156" s="84"/>
      <c r="AY156" s="83"/>
      <c r="AZ156" s="51"/>
      <c r="BA156" s="51"/>
      <c r="BB156" s="51"/>
      <c r="BC156" s="51"/>
      <c r="BD156" s="51"/>
      <c r="BE156" s="51"/>
      <c r="BF156" s="84"/>
    </row>
    <row r="157" spans="1:58" ht="15.75" customHeight="1" x14ac:dyDescent="0.2">
      <c r="A157" s="78"/>
      <c r="B157" s="83"/>
      <c r="C157" s="51"/>
      <c r="D157" s="51"/>
      <c r="E157" s="51"/>
      <c r="F157" s="51"/>
      <c r="G157" s="84"/>
      <c r="H157" s="83"/>
      <c r="I157" s="51"/>
      <c r="J157" s="51"/>
      <c r="K157" s="51"/>
      <c r="L157" s="51"/>
      <c r="M157" s="51"/>
      <c r="N157" s="51"/>
      <c r="O157" s="51"/>
      <c r="P157" s="51"/>
      <c r="Q157" s="51"/>
      <c r="R157" s="51"/>
      <c r="S157" s="51"/>
      <c r="T157" s="84"/>
      <c r="U157" s="83"/>
      <c r="V157" s="51"/>
      <c r="W157" s="51"/>
      <c r="X157" s="51"/>
      <c r="Y157" s="51"/>
      <c r="Z157" s="51"/>
      <c r="AA157" s="51"/>
      <c r="AB157" s="51"/>
      <c r="AC157" s="51"/>
      <c r="AD157" s="84"/>
      <c r="AE157" s="83"/>
      <c r="AF157" s="51"/>
      <c r="AG157" s="51"/>
      <c r="AH157" s="51"/>
      <c r="AI157" s="51"/>
      <c r="AJ157" s="51"/>
      <c r="AK157" s="51"/>
      <c r="AL157" s="51"/>
      <c r="AM157" s="51"/>
      <c r="AN157" s="84"/>
      <c r="AO157" s="83"/>
      <c r="AP157" s="51"/>
      <c r="AQ157" s="51"/>
      <c r="AR157" s="51"/>
      <c r="AS157" s="51"/>
      <c r="AT157" s="51"/>
      <c r="AU157" s="51"/>
      <c r="AV157" s="51"/>
      <c r="AW157" s="51"/>
      <c r="AX157" s="84"/>
      <c r="AY157" s="83"/>
      <c r="AZ157" s="51"/>
      <c r="BA157" s="51"/>
      <c r="BB157" s="51"/>
      <c r="BC157" s="51"/>
      <c r="BD157" s="51"/>
      <c r="BE157" s="51"/>
      <c r="BF157" s="84"/>
    </row>
    <row r="158" spans="1:58" ht="15.75" customHeight="1" x14ac:dyDescent="0.2">
      <c r="A158" s="78"/>
      <c r="B158" s="83"/>
      <c r="C158" s="51"/>
      <c r="D158" s="51"/>
      <c r="E158" s="51"/>
      <c r="F158" s="51"/>
      <c r="G158" s="84"/>
      <c r="H158" s="83"/>
      <c r="I158" s="51"/>
      <c r="J158" s="51"/>
      <c r="K158" s="51"/>
      <c r="L158" s="51"/>
      <c r="M158" s="51"/>
      <c r="N158" s="51"/>
      <c r="O158" s="51"/>
      <c r="P158" s="51"/>
      <c r="Q158" s="51"/>
      <c r="R158" s="51"/>
      <c r="S158" s="51"/>
      <c r="T158" s="84"/>
      <c r="U158" s="83"/>
      <c r="V158" s="51"/>
      <c r="W158" s="51"/>
      <c r="X158" s="51"/>
      <c r="Y158" s="51"/>
      <c r="Z158" s="51"/>
      <c r="AA158" s="51"/>
      <c r="AB158" s="51"/>
      <c r="AC158" s="51"/>
      <c r="AD158" s="84"/>
      <c r="AE158" s="83"/>
      <c r="AF158" s="51"/>
      <c r="AG158" s="51"/>
      <c r="AH158" s="51"/>
      <c r="AI158" s="51"/>
      <c r="AJ158" s="51"/>
      <c r="AK158" s="51"/>
      <c r="AL158" s="51"/>
      <c r="AM158" s="51"/>
      <c r="AN158" s="84"/>
      <c r="AO158" s="83"/>
      <c r="AP158" s="51"/>
      <c r="AQ158" s="51"/>
      <c r="AR158" s="51"/>
      <c r="AS158" s="51"/>
      <c r="AT158" s="51"/>
      <c r="AU158" s="51"/>
      <c r="AV158" s="51"/>
      <c r="AW158" s="51"/>
      <c r="AX158" s="84"/>
      <c r="AY158" s="83"/>
      <c r="AZ158" s="51"/>
      <c r="BA158" s="51"/>
      <c r="BB158" s="51"/>
      <c r="BC158" s="51"/>
      <c r="BD158" s="51"/>
      <c r="BE158" s="51"/>
      <c r="BF158" s="84"/>
    </row>
    <row r="159" spans="1:58" ht="15.75" customHeight="1" x14ac:dyDescent="0.2">
      <c r="A159" s="78"/>
      <c r="B159" s="83"/>
      <c r="C159" s="51"/>
      <c r="D159" s="51"/>
      <c r="E159" s="51"/>
      <c r="F159" s="51"/>
      <c r="G159" s="84"/>
      <c r="H159" s="83"/>
      <c r="I159" s="51"/>
      <c r="J159" s="51"/>
      <c r="K159" s="51"/>
      <c r="L159" s="51"/>
      <c r="M159" s="51"/>
      <c r="N159" s="51"/>
      <c r="O159" s="51"/>
      <c r="P159" s="51"/>
      <c r="Q159" s="51"/>
      <c r="R159" s="51"/>
      <c r="S159" s="51"/>
      <c r="T159" s="84"/>
      <c r="U159" s="83"/>
      <c r="V159" s="51"/>
      <c r="W159" s="51"/>
      <c r="X159" s="51"/>
      <c r="Y159" s="51"/>
      <c r="Z159" s="51"/>
      <c r="AA159" s="51"/>
      <c r="AB159" s="51"/>
      <c r="AC159" s="51"/>
      <c r="AD159" s="84"/>
      <c r="AE159" s="83"/>
      <c r="AF159" s="51"/>
      <c r="AG159" s="51"/>
      <c r="AH159" s="51"/>
      <c r="AI159" s="51"/>
      <c r="AJ159" s="51"/>
      <c r="AK159" s="51"/>
      <c r="AL159" s="51"/>
      <c r="AM159" s="51"/>
      <c r="AN159" s="84"/>
      <c r="AO159" s="83"/>
      <c r="AP159" s="51"/>
      <c r="AQ159" s="51"/>
      <c r="AR159" s="51"/>
      <c r="AS159" s="51"/>
      <c r="AT159" s="51"/>
      <c r="AU159" s="51"/>
      <c r="AV159" s="51"/>
      <c r="AW159" s="51"/>
      <c r="AX159" s="84"/>
      <c r="AY159" s="83"/>
      <c r="AZ159" s="51"/>
      <c r="BA159" s="51"/>
      <c r="BB159" s="51"/>
      <c r="BC159" s="51"/>
      <c r="BD159" s="51"/>
      <c r="BE159" s="51"/>
      <c r="BF159" s="84"/>
    </row>
    <row r="160" spans="1:58" ht="15.75" customHeight="1" x14ac:dyDescent="0.2">
      <c r="A160" s="78"/>
      <c r="B160" s="83"/>
      <c r="C160" s="51"/>
      <c r="D160" s="51"/>
      <c r="E160" s="51"/>
      <c r="F160" s="51"/>
      <c r="G160" s="84"/>
      <c r="H160" s="83"/>
      <c r="I160" s="51"/>
      <c r="J160" s="51"/>
      <c r="K160" s="51"/>
      <c r="L160" s="51"/>
      <c r="M160" s="51"/>
      <c r="N160" s="51"/>
      <c r="O160" s="51"/>
      <c r="P160" s="51"/>
      <c r="Q160" s="51"/>
      <c r="R160" s="51"/>
      <c r="S160" s="51"/>
      <c r="T160" s="84"/>
      <c r="U160" s="83"/>
      <c r="V160" s="51"/>
      <c r="W160" s="51"/>
      <c r="X160" s="51"/>
      <c r="Y160" s="51"/>
      <c r="Z160" s="51"/>
      <c r="AA160" s="51"/>
      <c r="AB160" s="51"/>
      <c r="AC160" s="51"/>
      <c r="AD160" s="84"/>
      <c r="AE160" s="83"/>
      <c r="AF160" s="51"/>
      <c r="AG160" s="51"/>
      <c r="AH160" s="51"/>
      <c r="AI160" s="51"/>
      <c r="AJ160" s="51"/>
      <c r="AK160" s="51"/>
      <c r="AL160" s="51"/>
      <c r="AM160" s="51"/>
      <c r="AN160" s="84"/>
      <c r="AO160" s="83"/>
      <c r="AP160" s="51"/>
      <c r="AQ160" s="51"/>
      <c r="AR160" s="51"/>
      <c r="AS160" s="51"/>
      <c r="AT160" s="51"/>
      <c r="AU160" s="51"/>
      <c r="AV160" s="51"/>
      <c r="AW160" s="51"/>
      <c r="AX160" s="84"/>
      <c r="AY160" s="83"/>
      <c r="AZ160" s="51"/>
      <c r="BA160" s="51"/>
      <c r="BB160" s="51"/>
      <c r="BC160" s="51"/>
      <c r="BD160" s="51"/>
      <c r="BE160" s="51"/>
      <c r="BF160" s="84"/>
    </row>
    <row r="161" spans="1:58" ht="15.75" customHeight="1" x14ac:dyDescent="0.2">
      <c r="A161" s="79"/>
      <c r="B161" s="85"/>
      <c r="C161" s="86"/>
      <c r="D161" s="86"/>
      <c r="E161" s="86"/>
      <c r="F161" s="86"/>
      <c r="G161" s="87"/>
      <c r="H161" s="85"/>
      <c r="I161" s="86"/>
      <c r="J161" s="86"/>
      <c r="K161" s="86"/>
      <c r="L161" s="86"/>
      <c r="M161" s="86"/>
      <c r="N161" s="86"/>
      <c r="O161" s="86"/>
      <c r="P161" s="86"/>
      <c r="Q161" s="86"/>
      <c r="R161" s="86"/>
      <c r="S161" s="86"/>
      <c r="T161" s="87"/>
      <c r="U161" s="85"/>
      <c r="V161" s="86"/>
      <c r="W161" s="86"/>
      <c r="X161" s="86"/>
      <c r="Y161" s="86"/>
      <c r="Z161" s="86"/>
      <c r="AA161" s="86"/>
      <c r="AB161" s="86"/>
      <c r="AC161" s="86"/>
      <c r="AD161" s="87"/>
      <c r="AE161" s="85"/>
      <c r="AF161" s="86"/>
      <c r="AG161" s="86"/>
      <c r="AH161" s="86"/>
      <c r="AI161" s="86"/>
      <c r="AJ161" s="86"/>
      <c r="AK161" s="86"/>
      <c r="AL161" s="86"/>
      <c r="AM161" s="86"/>
      <c r="AN161" s="87"/>
      <c r="AO161" s="85"/>
      <c r="AP161" s="86"/>
      <c r="AQ161" s="86"/>
      <c r="AR161" s="86"/>
      <c r="AS161" s="86"/>
      <c r="AT161" s="86"/>
      <c r="AU161" s="86"/>
      <c r="AV161" s="86"/>
      <c r="AW161" s="86"/>
      <c r="AX161" s="87"/>
      <c r="AY161" s="85"/>
      <c r="AZ161" s="86"/>
      <c r="BA161" s="86"/>
      <c r="BB161" s="86"/>
      <c r="BC161" s="86"/>
      <c r="BD161" s="86"/>
      <c r="BE161" s="86"/>
      <c r="BF161" s="87"/>
    </row>
    <row r="162" spans="1:58" ht="15.75" customHeight="1" x14ac:dyDescent="0.2">
      <c r="A162" s="77"/>
      <c r="B162" s="80"/>
      <c r="C162" s="81"/>
      <c r="D162" s="81"/>
      <c r="E162" s="81"/>
      <c r="F162" s="81"/>
      <c r="G162" s="82"/>
      <c r="H162" s="80"/>
      <c r="I162" s="81"/>
      <c r="J162" s="81"/>
      <c r="K162" s="81"/>
      <c r="L162" s="81"/>
      <c r="M162" s="81"/>
      <c r="N162" s="81"/>
      <c r="O162" s="81"/>
      <c r="P162" s="81"/>
      <c r="Q162" s="81"/>
      <c r="R162" s="81"/>
      <c r="S162" s="81"/>
      <c r="T162" s="82"/>
      <c r="U162" s="80"/>
      <c r="V162" s="81"/>
      <c r="W162" s="81"/>
      <c r="X162" s="81"/>
      <c r="Y162" s="81"/>
      <c r="Z162" s="81"/>
      <c r="AA162" s="81"/>
      <c r="AB162" s="81"/>
      <c r="AC162" s="81"/>
      <c r="AD162" s="82"/>
      <c r="AE162" s="80"/>
      <c r="AF162" s="81"/>
      <c r="AG162" s="81"/>
      <c r="AH162" s="81"/>
      <c r="AI162" s="81"/>
      <c r="AJ162" s="81"/>
      <c r="AK162" s="81"/>
      <c r="AL162" s="81"/>
      <c r="AM162" s="81"/>
      <c r="AN162" s="82"/>
      <c r="AO162" s="80"/>
      <c r="AP162" s="81"/>
      <c r="AQ162" s="81"/>
      <c r="AR162" s="81"/>
      <c r="AS162" s="81"/>
      <c r="AT162" s="81"/>
      <c r="AU162" s="81"/>
      <c r="AV162" s="81"/>
      <c r="AW162" s="81"/>
      <c r="AX162" s="82"/>
      <c r="AY162" s="80"/>
      <c r="AZ162" s="81"/>
      <c r="BA162" s="81"/>
      <c r="BB162" s="81"/>
      <c r="BC162" s="81"/>
      <c r="BD162" s="81"/>
      <c r="BE162" s="81"/>
      <c r="BF162" s="82"/>
    </row>
    <row r="163" spans="1:58" ht="15.75" customHeight="1" x14ac:dyDescent="0.2">
      <c r="A163" s="78"/>
      <c r="B163" s="83"/>
      <c r="C163" s="51"/>
      <c r="D163" s="51"/>
      <c r="E163" s="51"/>
      <c r="F163" s="51"/>
      <c r="G163" s="84"/>
      <c r="H163" s="83"/>
      <c r="I163" s="51"/>
      <c r="J163" s="51"/>
      <c r="K163" s="51"/>
      <c r="L163" s="51"/>
      <c r="M163" s="51"/>
      <c r="N163" s="51"/>
      <c r="O163" s="51"/>
      <c r="P163" s="51"/>
      <c r="Q163" s="51"/>
      <c r="R163" s="51"/>
      <c r="S163" s="51"/>
      <c r="T163" s="84"/>
      <c r="U163" s="83"/>
      <c r="V163" s="51"/>
      <c r="W163" s="51"/>
      <c r="X163" s="51"/>
      <c r="Y163" s="51"/>
      <c r="Z163" s="51"/>
      <c r="AA163" s="51"/>
      <c r="AB163" s="51"/>
      <c r="AC163" s="51"/>
      <c r="AD163" s="84"/>
      <c r="AE163" s="83"/>
      <c r="AF163" s="51"/>
      <c r="AG163" s="51"/>
      <c r="AH163" s="51"/>
      <c r="AI163" s="51"/>
      <c r="AJ163" s="51"/>
      <c r="AK163" s="51"/>
      <c r="AL163" s="51"/>
      <c r="AM163" s="51"/>
      <c r="AN163" s="84"/>
      <c r="AO163" s="83"/>
      <c r="AP163" s="51"/>
      <c r="AQ163" s="51"/>
      <c r="AR163" s="51"/>
      <c r="AS163" s="51"/>
      <c r="AT163" s="51"/>
      <c r="AU163" s="51"/>
      <c r="AV163" s="51"/>
      <c r="AW163" s="51"/>
      <c r="AX163" s="84"/>
      <c r="AY163" s="83"/>
      <c r="AZ163" s="51"/>
      <c r="BA163" s="51"/>
      <c r="BB163" s="51"/>
      <c r="BC163" s="51"/>
      <c r="BD163" s="51"/>
      <c r="BE163" s="51"/>
      <c r="BF163" s="84"/>
    </row>
    <row r="164" spans="1:58" ht="15.75" customHeight="1" x14ac:dyDescent="0.2">
      <c r="A164" s="78"/>
      <c r="B164" s="83"/>
      <c r="C164" s="51"/>
      <c r="D164" s="51"/>
      <c r="E164" s="51"/>
      <c r="F164" s="51"/>
      <c r="G164" s="84"/>
      <c r="H164" s="83"/>
      <c r="I164" s="51"/>
      <c r="J164" s="51"/>
      <c r="K164" s="51"/>
      <c r="L164" s="51"/>
      <c r="M164" s="51"/>
      <c r="N164" s="51"/>
      <c r="O164" s="51"/>
      <c r="P164" s="51"/>
      <c r="Q164" s="51"/>
      <c r="R164" s="51"/>
      <c r="S164" s="51"/>
      <c r="T164" s="84"/>
      <c r="U164" s="83"/>
      <c r="V164" s="51"/>
      <c r="W164" s="51"/>
      <c r="X164" s="51"/>
      <c r="Y164" s="51"/>
      <c r="Z164" s="51"/>
      <c r="AA164" s="51"/>
      <c r="AB164" s="51"/>
      <c r="AC164" s="51"/>
      <c r="AD164" s="84"/>
      <c r="AE164" s="83"/>
      <c r="AF164" s="51"/>
      <c r="AG164" s="51"/>
      <c r="AH164" s="51"/>
      <c r="AI164" s="51"/>
      <c r="AJ164" s="51"/>
      <c r="AK164" s="51"/>
      <c r="AL164" s="51"/>
      <c r="AM164" s="51"/>
      <c r="AN164" s="84"/>
      <c r="AO164" s="83"/>
      <c r="AP164" s="51"/>
      <c r="AQ164" s="51"/>
      <c r="AR164" s="51"/>
      <c r="AS164" s="51"/>
      <c r="AT164" s="51"/>
      <c r="AU164" s="51"/>
      <c r="AV164" s="51"/>
      <c r="AW164" s="51"/>
      <c r="AX164" s="84"/>
      <c r="AY164" s="83"/>
      <c r="AZ164" s="51"/>
      <c r="BA164" s="51"/>
      <c r="BB164" s="51"/>
      <c r="BC164" s="51"/>
      <c r="BD164" s="51"/>
      <c r="BE164" s="51"/>
      <c r="BF164" s="84"/>
    </row>
    <row r="165" spans="1:58" ht="15.75" customHeight="1" x14ac:dyDescent="0.2">
      <c r="A165" s="78"/>
      <c r="B165" s="83"/>
      <c r="C165" s="51"/>
      <c r="D165" s="51"/>
      <c r="E165" s="51"/>
      <c r="F165" s="51"/>
      <c r="G165" s="84"/>
      <c r="H165" s="83"/>
      <c r="I165" s="51"/>
      <c r="J165" s="51"/>
      <c r="K165" s="51"/>
      <c r="L165" s="51"/>
      <c r="M165" s="51"/>
      <c r="N165" s="51"/>
      <c r="O165" s="51"/>
      <c r="P165" s="51"/>
      <c r="Q165" s="51"/>
      <c r="R165" s="51"/>
      <c r="S165" s="51"/>
      <c r="T165" s="84"/>
      <c r="U165" s="83"/>
      <c r="V165" s="51"/>
      <c r="W165" s="51"/>
      <c r="X165" s="51"/>
      <c r="Y165" s="51"/>
      <c r="Z165" s="51"/>
      <c r="AA165" s="51"/>
      <c r="AB165" s="51"/>
      <c r="AC165" s="51"/>
      <c r="AD165" s="84"/>
      <c r="AE165" s="83"/>
      <c r="AF165" s="51"/>
      <c r="AG165" s="51"/>
      <c r="AH165" s="51"/>
      <c r="AI165" s="51"/>
      <c r="AJ165" s="51"/>
      <c r="AK165" s="51"/>
      <c r="AL165" s="51"/>
      <c r="AM165" s="51"/>
      <c r="AN165" s="84"/>
      <c r="AO165" s="83"/>
      <c r="AP165" s="51"/>
      <c r="AQ165" s="51"/>
      <c r="AR165" s="51"/>
      <c r="AS165" s="51"/>
      <c r="AT165" s="51"/>
      <c r="AU165" s="51"/>
      <c r="AV165" s="51"/>
      <c r="AW165" s="51"/>
      <c r="AX165" s="84"/>
      <c r="AY165" s="83"/>
      <c r="AZ165" s="51"/>
      <c r="BA165" s="51"/>
      <c r="BB165" s="51"/>
      <c r="BC165" s="51"/>
      <c r="BD165" s="51"/>
      <c r="BE165" s="51"/>
      <c r="BF165" s="84"/>
    </row>
    <row r="166" spans="1:58" ht="15.75" customHeight="1" x14ac:dyDescent="0.2">
      <c r="A166" s="78"/>
      <c r="B166" s="83"/>
      <c r="C166" s="51"/>
      <c r="D166" s="51"/>
      <c r="E166" s="51"/>
      <c r="F166" s="51"/>
      <c r="G166" s="84"/>
      <c r="H166" s="83"/>
      <c r="I166" s="51"/>
      <c r="J166" s="51"/>
      <c r="K166" s="51"/>
      <c r="L166" s="51"/>
      <c r="M166" s="51"/>
      <c r="N166" s="51"/>
      <c r="O166" s="51"/>
      <c r="P166" s="51"/>
      <c r="Q166" s="51"/>
      <c r="R166" s="51"/>
      <c r="S166" s="51"/>
      <c r="T166" s="84"/>
      <c r="U166" s="83"/>
      <c r="V166" s="51"/>
      <c r="W166" s="51"/>
      <c r="X166" s="51"/>
      <c r="Y166" s="51"/>
      <c r="Z166" s="51"/>
      <c r="AA166" s="51"/>
      <c r="AB166" s="51"/>
      <c r="AC166" s="51"/>
      <c r="AD166" s="84"/>
      <c r="AE166" s="83"/>
      <c r="AF166" s="51"/>
      <c r="AG166" s="51"/>
      <c r="AH166" s="51"/>
      <c r="AI166" s="51"/>
      <c r="AJ166" s="51"/>
      <c r="AK166" s="51"/>
      <c r="AL166" s="51"/>
      <c r="AM166" s="51"/>
      <c r="AN166" s="84"/>
      <c r="AO166" s="83"/>
      <c r="AP166" s="51"/>
      <c r="AQ166" s="51"/>
      <c r="AR166" s="51"/>
      <c r="AS166" s="51"/>
      <c r="AT166" s="51"/>
      <c r="AU166" s="51"/>
      <c r="AV166" s="51"/>
      <c r="AW166" s="51"/>
      <c r="AX166" s="84"/>
      <c r="AY166" s="83"/>
      <c r="AZ166" s="51"/>
      <c r="BA166" s="51"/>
      <c r="BB166" s="51"/>
      <c r="BC166" s="51"/>
      <c r="BD166" s="51"/>
      <c r="BE166" s="51"/>
      <c r="BF166" s="84"/>
    </row>
    <row r="167" spans="1:58" ht="15.75" customHeight="1" x14ac:dyDescent="0.2">
      <c r="A167" s="78"/>
      <c r="B167" s="83"/>
      <c r="C167" s="51"/>
      <c r="D167" s="51"/>
      <c r="E167" s="51"/>
      <c r="F167" s="51"/>
      <c r="G167" s="84"/>
      <c r="H167" s="83"/>
      <c r="I167" s="51"/>
      <c r="J167" s="51"/>
      <c r="K167" s="51"/>
      <c r="L167" s="51"/>
      <c r="M167" s="51"/>
      <c r="N167" s="51"/>
      <c r="O167" s="51"/>
      <c r="P167" s="51"/>
      <c r="Q167" s="51"/>
      <c r="R167" s="51"/>
      <c r="S167" s="51"/>
      <c r="T167" s="84"/>
      <c r="U167" s="83"/>
      <c r="V167" s="51"/>
      <c r="W167" s="51"/>
      <c r="X167" s="51"/>
      <c r="Y167" s="51"/>
      <c r="Z167" s="51"/>
      <c r="AA167" s="51"/>
      <c r="AB167" s="51"/>
      <c r="AC167" s="51"/>
      <c r="AD167" s="84"/>
      <c r="AE167" s="83"/>
      <c r="AF167" s="51"/>
      <c r="AG167" s="51"/>
      <c r="AH167" s="51"/>
      <c r="AI167" s="51"/>
      <c r="AJ167" s="51"/>
      <c r="AK167" s="51"/>
      <c r="AL167" s="51"/>
      <c r="AM167" s="51"/>
      <c r="AN167" s="84"/>
      <c r="AO167" s="83"/>
      <c r="AP167" s="51"/>
      <c r="AQ167" s="51"/>
      <c r="AR167" s="51"/>
      <c r="AS167" s="51"/>
      <c r="AT167" s="51"/>
      <c r="AU167" s="51"/>
      <c r="AV167" s="51"/>
      <c r="AW167" s="51"/>
      <c r="AX167" s="84"/>
      <c r="AY167" s="83"/>
      <c r="AZ167" s="51"/>
      <c r="BA167" s="51"/>
      <c r="BB167" s="51"/>
      <c r="BC167" s="51"/>
      <c r="BD167" s="51"/>
      <c r="BE167" s="51"/>
      <c r="BF167" s="84"/>
    </row>
    <row r="168" spans="1:58" ht="15.75" customHeight="1" x14ac:dyDescent="0.2">
      <c r="A168" s="78"/>
      <c r="B168" s="83"/>
      <c r="C168" s="51"/>
      <c r="D168" s="51"/>
      <c r="E168" s="51"/>
      <c r="F168" s="51"/>
      <c r="G168" s="84"/>
      <c r="H168" s="83"/>
      <c r="I168" s="51"/>
      <c r="J168" s="51"/>
      <c r="K168" s="51"/>
      <c r="L168" s="51"/>
      <c r="M168" s="51"/>
      <c r="N168" s="51"/>
      <c r="O168" s="51"/>
      <c r="P168" s="51"/>
      <c r="Q168" s="51"/>
      <c r="R168" s="51"/>
      <c r="S168" s="51"/>
      <c r="T168" s="84"/>
      <c r="U168" s="83"/>
      <c r="V168" s="51"/>
      <c r="W168" s="51"/>
      <c r="X168" s="51"/>
      <c r="Y168" s="51"/>
      <c r="Z168" s="51"/>
      <c r="AA168" s="51"/>
      <c r="AB168" s="51"/>
      <c r="AC168" s="51"/>
      <c r="AD168" s="84"/>
      <c r="AE168" s="83"/>
      <c r="AF168" s="51"/>
      <c r="AG168" s="51"/>
      <c r="AH168" s="51"/>
      <c r="AI168" s="51"/>
      <c r="AJ168" s="51"/>
      <c r="AK168" s="51"/>
      <c r="AL168" s="51"/>
      <c r="AM168" s="51"/>
      <c r="AN168" s="84"/>
      <c r="AO168" s="83"/>
      <c r="AP168" s="51"/>
      <c r="AQ168" s="51"/>
      <c r="AR168" s="51"/>
      <c r="AS168" s="51"/>
      <c r="AT168" s="51"/>
      <c r="AU168" s="51"/>
      <c r="AV168" s="51"/>
      <c r="AW168" s="51"/>
      <c r="AX168" s="84"/>
      <c r="AY168" s="83"/>
      <c r="AZ168" s="51"/>
      <c r="BA168" s="51"/>
      <c r="BB168" s="51"/>
      <c r="BC168" s="51"/>
      <c r="BD168" s="51"/>
      <c r="BE168" s="51"/>
      <c r="BF168" s="84"/>
    </row>
    <row r="169" spans="1:58" ht="15.75" customHeight="1" x14ac:dyDescent="0.2">
      <c r="A169" s="78"/>
      <c r="B169" s="83"/>
      <c r="C169" s="51"/>
      <c r="D169" s="51"/>
      <c r="E169" s="51"/>
      <c r="F169" s="51"/>
      <c r="G169" s="84"/>
      <c r="H169" s="83"/>
      <c r="I169" s="51"/>
      <c r="J169" s="51"/>
      <c r="K169" s="51"/>
      <c r="L169" s="51"/>
      <c r="M169" s="51"/>
      <c r="N169" s="51"/>
      <c r="O169" s="51"/>
      <c r="P169" s="51"/>
      <c r="Q169" s="51"/>
      <c r="R169" s="51"/>
      <c r="S169" s="51"/>
      <c r="T169" s="84"/>
      <c r="U169" s="83"/>
      <c r="V169" s="51"/>
      <c r="W169" s="51"/>
      <c r="X169" s="51"/>
      <c r="Y169" s="51"/>
      <c r="Z169" s="51"/>
      <c r="AA169" s="51"/>
      <c r="AB169" s="51"/>
      <c r="AC169" s="51"/>
      <c r="AD169" s="84"/>
      <c r="AE169" s="83"/>
      <c r="AF169" s="51"/>
      <c r="AG169" s="51"/>
      <c r="AH169" s="51"/>
      <c r="AI169" s="51"/>
      <c r="AJ169" s="51"/>
      <c r="AK169" s="51"/>
      <c r="AL169" s="51"/>
      <c r="AM169" s="51"/>
      <c r="AN169" s="84"/>
      <c r="AO169" s="83"/>
      <c r="AP169" s="51"/>
      <c r="AQ169" s="51"/>
      <c r="AR169" s="51"/>
      <c r="AS169" s="51"/>
      <c r="AT169" s="51"/>
      <c r="AU169" s="51"/>
      <c r="AV169" s="51"/>
      <c r="AW169" s="51"/>
      <c r="AX169" s="84"/>
      <c r="AY169" s="83"/>
      <c r="AZ169" s="51"/>
      <c r="BA169" s="51"/>
      <c r="BB169" s="51"/>
      <c r="BC169" s="51"/>
      <c r="BD169" s="51"/>
      <c r="BE169" s="51"/>
      <c r="BF169" s="84"/>
    </row>
    <row r="170" spans="1:58" ht="15.75" customHeight="1" x14ac:dyDescent="0.2">
      <c r="A170" s="78"/>
      <c r="B170" s="83"/>
      <c r="C170" s="51"/>
      <c r="D170" s="51"/>
      <c r="E170" s="51"/>
      <c r="F170" s="51"/>
      <c r="G170" s="84"/>
      <c r="H170" s="83"/>
      <c r="I170" s="51"/>
      <c r="J170" s="51"/>
      <c r="K170" s="51"/>
      <c r="L170" s="51"/>
      <c r="M170" s="51"/>
      <c r="N170" s="51"/>
      <c r="O170" s="51"/>
      <c r="P170" s="51"/>
      <c r="Q170" s="51"/>
      <c r="R170" s="51"/>
      <c r="S170" s="51"/>
      <c r="T170" s="84"/>
      <c r="U170" s="83"/>
      <c r="V170" s="51"/>
      <c r="W170" s="51"/>
      <c r="X170" s="51"/>
      <c r="Y170" s="51"/>
      <c r="Z170" s="51"/>
      <c r="AA170" s="51"/>
      <c r="AB170" s="51"/>
      <c r="AC170" s="51"/>
      <c r="AD170" s="84"/>
      <c r="AE170" s="83"/>
      <c r="AF170" s="51"/>
      <c r="AG170" s="51"/>
      <c r="AH170" s="51"/>
      <c r="AI170" s="51"/>
      <c r="AJ170" s="51"/>
      <c r="AK170" s="51"/>
      <c r="AL170" s="51"/>
      <c r="AM170" s="51"/>
      <c r="AN170" s="84"/>
      <c r="AO170" s="83"/>
      <c r="AP170" s="51"/>
      <c r="AQ170" s="51"/>
      <c r="AR170" s="51"/>
      <c r="AS170" s="51"/>
      <c r="AT170" s="51"/>
      <c r="AU170" s="51"/>
      <c r="AV170" s="51"/>
      <c r="AW170" s="51"/>
      <c r="AX170" s="84"/>
      <c r="AY170" s="83"/>
      <c r="AZ170" s="51"/>
      <c r="BA170" s="51"/>
      <c r="BB170" s="51"/>
      <c r="BC170" s="51"/>
      <c r="BD170" s="51"/>
      <c r="BE170" s="51"/>
      <c r="BF170" s="84"/>
    </row>
    <row r="171" spans="1:58" ht="15.75" customHeight="1" x14ac:dyDescent="0.2">
      <c r="A171" s="78"/>
      <c r="B171" s="83"/>
      <c r="C171" s="51"/>
      <c r="D171" s="51"/>
      <c r="E171" s="51"/>
      <c r="F171" s="51"/>
      <c r="G171" s="84"/>
      <c r="H171" s="83"/>
      <c r="I171" s="51"/>
      <c r="J171" s="51"/>
      <c r="K171" s="51"/>
      <c r="L171" s="51"/>
      <c r="M171" s="51"/>
      <c r="N171" s="51"/>
      <c r="O171" s="51"/>
      <c r="P171" s="51"/>
      <c r="Q171" s="51"/>
      <c r="R171" s="51"/>
      <c r="S171" s="51"/>
      <c r="T171" s="84"/>
      <c r="U171" s="83"/>
      <c r="V171" s="51"/>
      <c r="W171" s="51"/>
      <c r="X171" s="51"/>
      <c r="Y171" s="51"/>
      <c r="Z171" s="51"/>
      <c r="AA171" s="51"/>
      <c r="AB171" s="51"/>
      <c r="AC171" s="51"/>
      <c r="AD171" s="84"/>
      <c r="AE171" s="83"/>
      <c r="AF171" s="51"/>
      <c r="AG171" s="51"/>
      <c r="AH171" s="51"/>
      <c r="AI171" s="51"/>
      <c r="AJ171" s="51"/>
      <c r="AK171" s="51"/>
      <c r="AL171" s="51"/>
      <c r="AM171" s="51"/>
      <c r="AN171" s="84"/>
      <c r="AO171" s="83"/>
      <c r="AP171" s="51"/>
      <c r="AQ171" s="51"/>
      <c r="AR171" s="51"/>
      <c r="AS171" s="51"/>
      <c r="AT171" s="51"/>
      <c r="AU171" s="51"/>
      <c r="AV171" s="51"/>
      <c r="AW171" s="51"/>
      <c r="AX171" s="84"/>
      <c r="AY171" s="83"/>
      <c r="AZ171" s="51"/>
      <c r="BA171" s="51"/>
      <c r="BB171" s="51"/>
      <c r="BC171" s="51"/>
      <c r="BD171" s="51"/>
      <c r="BE171" s="51"/>
      <c r="BF171" s="84"/>
    </row>
    <row r="172" spans="1:58" ht="15.75" customHeight="1" x14ac:dyDescent="0.2">
      <c r="A172" s="79"/>
      <c r="B172" s="85"/>
      <c r="C172" s="86"/>
      <c r="D172" s="86"/>
      <c r="E172" s="86"/>
      <c r="F172" s="86"/>
      <c r="G172" s="87"/>
      <c r="H172" s="85"/>
      <c r="I172" s="86"/>
      <c r="J172" s="86"/>
      <c r="K172" s="86"/>
      <c r="L172" s="86"/>
      <c r="M172" s="86"/>
      <c r="N172" s="86"/>
      <c r="O172" s="86"/>
      <c r="P172" s="86"/>
      <c r="Q172" s="86"/>
      <c r="R172" s="86"/>
      <c r="S172" s="86"/>
      <c r="T172" s="87"/>
      <c r="U172" s="85"/>
      <c r="V172" s="86"/>
      <c r="W172" s="86"/>
      <c r="X172" s="86"/>
      <c r="Y172" s="86"/>
      <c r="Z172" s="86"/>
      <c r="AA172" s="86"/>
      <c r="AB172" s="86"/>
      <c r="AC172" s="86"/>
      <c r="AD172" s="87"/>
      <c r="AE172" s="85"/>
      <c r="AF172" s="86"/>
      <c r="AG172" s="86"/>
      <c r="AH172" s="86"/>
      <c r="AI172" s="86"/>
      <c r="AJ172" s="86"/>
      <c r="AK172" s="86"/>
      <c r="AL172" s="86"/>
      <c r="AM172" s="86"/>
      <c r="AN172" s="87"/>
      <c r="AO172" s="85"/>
      <c r="AP172" s="86"/>
      <c r="AQ172" s="86"/>
      <c r="AR172" s="86"/>
      <c r="AS172" s="86"/>
      <c r="AT172" s="86"/>
      <c r="AU172" s="86"/>
      <c r="AV172" s="86"/>
      <c r="AW172" s="86"/>
      <c r="AX172" s="87"/>
      <c r="AY172" s="85"/>
      <c r="AZ172" s="86"/>
      <c r="BA172" s="86"/>
      <c r="BB172" s="86"/>
      <c r="BC172" s="86"/>
      <c r="BD172" s="86"/>
      <c r="BE172" s="86"/>
      <c r="BF172" s="87"/>
    </row>
    <row r="173" spans="1:58" ht="15.75" customHeight="1" x14ac:dyDescent="0.2">
      <c r="A173" s="77"/>
      <c r="B173" s="80"/>
      <c r="C173" s="81"/>
      <c r="D173" s="81"/>
      <c r="E173" s="81"/>
      <c r="F173" s="81"/>
      <c r="G173" s="82"/>
      <c r="H173" s="80"/>
      <c r="I173" s="81"/>
      <c r="J173" s="81"/>
      <c r="K173" s="81"/>
      <c r="L173" s="81"/>
      <c r="M173" s="81"/>
      <c r="N173" s="81"/>
      <c r="O173" s="81"/>
      <c r="P173" s="81"/>
      <c r="Q173" s="81"/>
      <c r="R173" s="81"/>
      <c r="S173" s="81"/>
      <c r="T173" s="82"/>
      <c r="U173" s="80"/>
      <c r="V173" s="81"/>
      <c r="W173" s="81"/>
      <c r="X173" s="81"/>
      <c r="Y173" s="81"/>
      <c r="Z173" s="81"/>
      <c r="AA173" s="81"/>
      <c r="AB173" s="81"/>
      <c r="AC173" s="81"/>
      <c r="AD173" s="82"/>
      <c r="AE173" s="80"/>
      <c r="AF173" s="81"/>
      <c r="AG173" s="81"/>
      <c r="AH173" s="81"/>
      <c r="AI173" s="81"/>
      <c r="AJ173" s="81"/>
      <c r="AK173" s="81"/>
      <c r="AL173" s="81"/>
      <c r="AM173" s="81"/>
      <c r="AN173" s="82"/>
      <c r="AO173" s="80"/>
      <c r="AP173" s="81"/>
      <c r="AQ173" s="81"/>
      <c r="AR173" s="81"/>
      <c r="AS173" s="81"/>
      <c r="AT173" s="81"/>
      <c r="AU173" s="81"/>
      <c r="AV173" s="81"/>
      <c r="AW173" s="81"/>
      <c r="AX173" s="82"/>
      <c r="AY173" s="80"/>
      <c r="AZ173" s="81"/>
      <c r="BA173" s="81"/>
      <c r="BB173" s="81"/>
      <c r="BC173" s="81"/>
      <c r="BD173" s="81"/>
      <c r="BE173" s="81"/>
      <c r="BF173" s="82"/>
    </row>
    <row r="174" spans="1:58" ht="15.75" customHeight="1" x14ac:dyDescent="0.2">
      <c r="A174" s="78"/>
      <c r="B174" s="83"/>
      <c r="C174" s="51"/>
      <c r="D174" s="51"/>
      <c r="E174" s="51"/>
      <c r="F174" s="51"/>
      <c r="G174" s="84"/>
      <c r="H174" s="83"/>
      <c r="I174" s="51"/>
      <c r="J174" s="51"/>
      <c r="K174" s="51"/>
      <c r="L174" s="51"/>
      <c r="M174" s="51"/>
      <c r="N174" s="51"/>
      <c r="O174" s="51"/>
      <c r="P174" s="51"/>
      <c r="Q174" s="51"/>
      <c r="R174" s="51"/>
      <c r="S174" s="51"/>
      <c r="T174" s="84"/>
      <c r="U174" s="83"/>
      <c r="V174" s="51"/>
      <c r="W174" s="51"/>
      <c r="X174" s="51"/>
      <c r="Y174" s="51"/>
      <c r="Z174" s="51"/>
      <c r="AA174" s="51"/>
      <c r="AB174" s="51"/>
      <c r="AC174" s="51"/>
      <c r="AD174" s="84"/>
      <c r="AE174" s="83"/>
      <c r="AF174" s="51"/>
      <c r="AG174" s="51"/>
      <c r="AH174" s="51"/>
      <c r="AI174" s="51"/>
      <c r="AJ174" s="51"/>
      <c r="AK174" s="51"/>
      <c r="AL174" s="51"/>
      <c r="AM174" s="51"/>
      <c r="AN174" s="84"/>
      <c r="AO174" s="83"/>
      <c r="AP174" s="51"/>
      <c r="AQ174" s="51"/>
      <c r="AR174" s="51"/>
      <c r="AS174" s="51"/>
      <c r="AT174" s="51"/>
      <c r="AU174" s="51"/>
      <c r="AV174" s="51"/>
      <c r="AW174" s="51"/>
      <c r="AX174" s="84"/>
      <c r="AY174" s="83"/>
      <c r="AZ174" s="51"/>
      <c r="BA174" s="51"/>
      <c r="BB174" s="51"/>
      <c r="BC174" s="51"/>
      <c r="BD174" s="51"/>
      <c r="BE174" s="51"/>
      <c r="BF174" s="84"/>
    </row>
    <row r="175" spans="1:58" ht="15.75" customHeight="1" x14ac:dyDescent="0.2">
      <c r="A175" s="78"/>
      <c r="B175" s="83"/>
      <c r="C175" s="51"/>
      <c r="D175" s="51"/>
      <c r="E175" s="51"/>
      <c r="F175" s="51"/>
      <c r="G175" s="84"/>
      <c r="H175" s="83"/>
      <c r="I175" s="51"/>
      <c r="J175" s="51"/>
      <c r="K175" s="51"/>
      <c r="L175" s="51"/>
      <c r="M175" s="51"/>
      <c r="N175" s="51"/>
      <c r="O175" s="51"/>
      <c r="P175" s="51"/>
      <c r="Q175" s="51"/>
      <c r="R175" s="51"/>
      <c r="S175" s="51"/>
      <c r="T175" s="84"/>
      <c r="U175" s="83"/>
      <c r="V175" s="51"/>
      <c r="W175" s="51"/>
      <c r="X175" s="51"/>
      <c r="Y175" s="51"/>
      <c r="Z175" s="51"/>
      <c r="AA175" s="51"/>
      <c r="AB175" s="51"/>
      <c r="AC175" s="51"/>
      <c r="AD175" s="84"/>
      <c r="AE175" s="83"/>
      <c r="AF175" s="51"/>
      <c r="AG175" s="51"/>
      <c r="AH175" s="51"/>
      <c r="AI175" s="51"/>
      <c r="AJ175" s="51"/>
      <c r="AK175" s="51"/>
      <c r="AL175" s="51"/>
      <c r="AM175" s="51"/>
      <c r="AN175" s="84"/>
      <c r="AO175" s="83"/>
      <c r="AP175" s="51"/>
      <c r="AQ175" s="51"/>
      <c r="AR175" s="51"/>
      <c r="AS175" s="51"/>
      <c r="AT175" s="51"/>
      <c r="AU175" s="51"/>
      <c r="AV175" s="51"/>
      <c r="AW175" s="51"/>
      <c r="AX175" s="84"/>
      <c r="AY175" s="83"/>
      <c r="AZ175" s="51"/>
      <c r="BA175" s="51"/>
      <c r="BB175" s="51"/>
      <c r="BC175" s="51"/>
      <c r="BD175" s="51"/>
      <c r="BE175" s="51"/>
      <c r="BF175" s="84"/>
    </row>
    <row r="176" spans="1:58" ht="15.75" customHeight="1" x14ac:dyDescent="0.2">
      <c r="A176" s="78"/>
      <c r="B176" s="83"/>
      <c r="C176" s="51"/>
      <c r="D176" s="51"/>
      <c r="E176" s="51"/>
      <c r="F176" s="51"/>
      <c r="G176" s="84"/>
      <c r="H176" s="83"/>
      <c r="I176" s="51"/>
      <c r="J176" s="51"/>
      <c r="K176" s="51"/>
      <c r="L176" s="51"/>
      <c r="M176" s="51"/>
      <c r="N176" s="51"/>
      <c r="O176" s="51"/>
      <c r="P176" s="51"/>
      <c r="Q176" s="51"/>
      <c r="R176" s="51"/>
      <c r="S176" s="51"/>
      <c r="T176" s="84"/>
      <c r="U176" s="83"/>
      <c r="V176" s="51"/>
      <c r="W176" s="51"/>
      <c r="X176" s="51"/>
      <c r="Y176" s="51"/>
      <c r="Z176" s="51"/>
      <c r="AA176" s="51"/>
      <c r="AB176" s="51"/>
      <c r="AC176" s="51"/>
      <c r="AD176" s="84"/>
      <c r="AE176" s="83"/>
      <c r="AF176" s="51"/>
      <c r="AG176" s="51"/>
      <c r="AH176" s="51"/>
      <c r="AI176" s="51"/>
      <c r="AJ176" s="51"/>
      <c r="AK176" s="51"/>
      <c r="AL176" s="51"/>
      <c r="AM176" s="51"/>
      <c r="AN176" s="84"/>
      <c r="AO176" s="83"/>
      <c r="AP176" s="51"/>
      <c r="AQ176" s="51"/>
      <c r="AR176" s="51"/>
      <c r="AS176" s="51"/>
      <c r="AT176" s="51"/>
      <c r="AU176" s="51"/>
      <c r="AV176" s="51"/>
      <c r="AW176" s="51"/>
      <c r="AX176" s="84"/>
      <c r="AY176" s="83"/>
      <c r="AZ176" s="51"/>
      <c r="BA176" s="51"/>
      <c r="BB176" s="51"/>
      <c r="BC176" s="51"/>
      <c r="BD176" s="51"/>
      <c r="BE176" s="51"/>
      <c r="BF176" s="84"/>
    </row>
    <row r="177" spans="1:58" ht="15.75" customHeight="1" x14ac:dyDescent="0.2">
      <c r="A177" s="78"/>
      <c r="B177" s="83"/>
      <c r="C177" s="51"/>
      <c r="D177" s="51"/>
      <c r="E177" s="51"/>
      <c r="F177" s="51"/>
      <c r="G177" s="84"/>
      <c r="H177" s="83"/>
      <c r="I177" s="51"/>
      <c r="J177" s="51"/>
      <c r="K177" s="51"/>
      <c r="L177" s="51"/>
      <c r="M177" s="51"/>
      <c r="N177" s="51"/>
      <c r="O177" s="51"/>
      <c r="P177" s="51"/>
      <c r="Q177" s="51"/>
      <c r="R177" s="51"/>
      <c r="S177" s="51"/>
      <c r="T177" s="84"/>
      <c r="U177" s="83"/>
      <c r="V177" s="51"/>
      <c r="W177" s="51"/>
      <c r="X177" s="51"/>
      <c r="Y177" s="51"/>
      <c r="Z177" s="51"/>
      <c r="AA177" s="51"/>
      <c r="AB177" s="51"/>
      <c r="AC177" s="51"/>
      <c r="AD177" s="84"/>
      <c r="AE177" s="83"/>
      <c r="AF177" s="51"/>
      <c r="AG177" s="51"/>
      <c r="AH177" s="51"/>
      <c r="AI177" s="51"/>
      <c r="AJ177" s="51"/>
      <c r="AK177" s="51"/>
      <c r="AL177" s="51"/>
      <c r="AM177" s="51"/>
      <c r="AN177" s="84"/>
      <c r="AO177" s="83"/>
      <c r="AP177" s="51"/>
      <c r="AQ177" s="51"/>
      <c r="AR177" s="51"/>
      <c r="AS177" s="51"/>
      <c r="AT177" s="51"/>
      <c r="AU177" s="51"/>
      <c r="AV177" s="51"/>
      <c r="AW177" s="51"/>
      <c r="AX177" s="84"/>
      <c r="AY177" s="83"/>
      <c r="AZ177" s="51"/>
      <c r="BA177" s="51"/>
      <c r="BB177" s="51"/>
      <c r="BC177" s="51"/>
      <c r="BD177" s="51"/>
      <c r="BE177" s="51"/>
      <c r="BF177" s="84"/>
    </row>
    <row r="178" spans="1:58" ht="15.75" customHeight="1" x14ac:dyDescent="0.2">
      <c r="A178" s="78"/>
      <c r="B178" s="83"/>
      <c r="C178" s="51"/>
      <c r="D178" s="51"/>
      <c r="E178" s="51"/>
      <c r="F178" s="51"/>
      <c r="G178" s="84"/>
      <c r="H178" s="83"/>
      <c r="I178" s="51"/>
      <c r="J178" s="51"/>
      <c r="K178" s="51"/>
      <c r="L178" s="51"/>
      <c r="M178" s="51"/>
      <c r="N178" s="51"/>
      <c r="O178" s="51"/>
      <c r="P178" s="51"/>
      <c r="Q178" s="51"/>
      <c r="R178" s="51"/>
      <c r="S178" s="51"/>
      <c r="T178" s="84"/>
      <c r="U178" s="83"/>
      <c r="V178" s="51"/>
      <c r="W178" s="51"/>
      <c r="X178" s="51"/>
      <c r="Y178" s="51"/>
      <c r="Z178" s="51"/>
      <c r="AA178" s="51"/>
      <c r="AB178" s="51"/>
      <c r="AC178" s="51"/>
      <c r="AD178" s="84"/>
      <c r="AE178" s="83"/>
      <c r="AF178" s="51"/>
      <c r="AG178" s="51"/>
      <c r="AH178" s="51"/>
      <c r="AI178" s="51"/>
      <c r="AJ178" s="51"/>
      <c r="AK178" s="51"/>
      <c r="AL178" s="51"/>
      <c r="AM178" s="51"/>
      <c r="AN178" s="84"/>
      <c r="AO178" s="83"/>
      <c r="AP178" s="51"/>
      <c r="AQ178" s="51"/>
      <c r="AR178" s="51"/>
      <c r="AS178" s="51"/>
      <c r="AT178" s="51"/>
      <c r="AU178" s="51"/>
      <c r="AV178" s="51"/>
      <c r="AW178" s="51"/>
      <c r="AX178" s="84"/>
      <c r="AY178" s="83"/>
      <c r="AZ178" s="51"/>
      <c r="BA178" s="51"/>
      <c r="BB178" s="51"/>
      <c r="BC178" s="51"/>
      <c r="BD178" s="51"/>
      <c r="BE178" s="51"/>
      <c r="BF178" s="84"/>
    </row>
    <row r="179" spans="1:58" ht="15.75" customHeight="1" x14ac:dyDescent="0.2">
      <c r="A179" s="78"/>
      <c r="B179" s="83"/>
      <c r="C179" s="51"/>
      <c r="D179" s="51"/>
      <c r="E179" s="51"/>
      <c r="F179" s="51"/>
      <c r="G179" s="84"/>
      <c r="H179" s="83"/>
      <c r="I179" s="51"/>
      <c r="J179" s="51"/>
      <c r="K179" s="51"/>
      <c r="L179" s="51"/>
      <c r="M179" s="51"/>
      <c r="N179" s="51"/>
      <c r="O179" s="51"/>
      <c r="P179" s="51"/>
      <c r="Q179" s="51"/>
      <c r="R179" s="51"/>
      <c r="S179" s="51"/>
      <c r="T179" s="84"/>
      <c r="U179" s="83"/>
      <c r="V179" s="51"/>
      <c r="W179" s="51"/>
      <c r="X179" s="51"/>
      <c r="Y179" s="51"/>
      <c r="Z179" s="51"/>
      <c r="AA179" s="51"/>
      <c r="AB179" s="51"/>
      <c r="AC179" s="51"/>
      <c r="AD179" s="84"/>
      <c r="AE179" s="83"/>
      <c r="AF179" s="51"/>
      <c r="AG179" s="51"/>
      <c r="AH179" s="51"/>
      <c r="AI179" s="51"/>
      <c r="AJ179" s="51"/>
      <c r="AK179" s="51"/>
      <c r="AL179" s="51"/>
      <c r="AM179" s="51"/>
      <c r="AN179" s="84"/>
      <c r="AO179" s="83"/>
      <c r="AP179" s="51"/>
      <c r="AQ179" s="51"/>
      <c r="AR179" s="51"/>
      <c r="AS179" s="51"/>
      <c r="AT179" s="51"/>
      <c r="AU179" s="51"/>
      <c r="AV179" s="51"/>
      <c r="AW179" s="51"/>
      <c r="AX179" s="84"/>
      <c r="AY179" s="83"/>
      <c r="AZ179" s="51"/>
      <c r="BA179" s="51"/>
      <c r="BB179" s="51"/>
      <c r="BC179" s="51"/>
      <c r="BD179" s="51"/>
      <c r="BE179" s="51"/>
      <c r="BF179" s="84"/>
    </row>
    <row r="180" spans="1:58" ht="15.75" customHeight="1" x14ac:dyDescent="0.2">
      <c r="A180" s="78"/>
      <c r="B180" s="83"/>
      <c r="C180" s="51"/>
      <c r="D180" s="51"/>
      <c r="E180" s="51"/>
      <c r="F180" s="51"/>
      <c r="G180" s="84"/>
      <c r="H180" s="83"/>
      <c r="I180" s="51"/>
      <c r="J180" s="51"/>
      <c r="K180" s="51"/>
      <c r="L180" s="51"/>
      <c r="M180" s="51"/>
      <c r="N180" s="51"/>
      <c r="O180" s="51"/>
      <c r="P180" s="51"/>
      <c r="Q180" s="51"/>
      <c r="R180" s="51"/>
      <c r="S180" s="51"/>
      <c r="T180" s="84"/>
      <c r="U180" s="83"/>
      <c r="V180" s="51"/>
      <c r="W180" s="51"/>
      <c r="X180" s="51"/>
      <c r="Y180" s="51"/>
      <c r="Z180" s="51"/>
      <c r="AA180" s="51"/>
      <c r="AB180" s="51"/>
      <c r="AC180" s="51"/>
      <c r="AD180" s="84"/>
      <c r="AE180" s="83"/>
      <c r="AF180" s="51"/>
      <c r="AG180" s="51"/>
      <c r="AH180" s="51"/>
      <c r="AI180" s="51"/>
      <c r="AJ180" s="51"/>
      <c r="AK180" s="51"/>
      <c r="AL180" s="51"/>
      <c r="AM180" s="51"/>
      <c r="AN180" s="84"/>
      <c r="AO180" s="83"/>
      <c r="AP180" s="51"/>
      <c r="AQ180" s="51"/>
      <c r="AR180" s="51"/>
      <c r="AS180" s="51"/>
      <c r="AT180" s="51"/>
      <c r="AU180" s="51"/>
      <c r="AV180" s="51"/>
      <c r="AW180" s="51"/>
      <c r="AX180" s="84"/>
      <c r="AY180" s="83"/>
      <c r="AZ180" s="51"/>
      <c r="BA180" s="51"/>
      <c r="BB180" s="51"/>
      <c r="BC180" s="51"/>
      <c r="BD180" s="51"/>
      <c r="BE180" s="51"/>
      <c r="BF180" s="84"/>
    </row>
    <row r="181" spans="1:58" ht="15.75" customHeight="1" x14ac:dyDescent="0.2">
      <c r="A181" s="78"/>
      <c r="B181" s="83"/>
      <c r="C181" s="51"/>
      <c r="D181" s="51"/>
      <c r="E181" s="51"/>
      <c r="F181" s="51"/>
      <c r="G181" s="84"/>
      <c r="H181" s="83"/>
      <c r="I181" s="51"/>
      <c r="J181" s="51"/>
      <c r="K181" s="51"/>
      <c r="L181" s="51"/>
      <c r="M181" s="51"/>
      <c r="N181" s="51"/>
      <c r="O181" s="51"/>
      <c r="P181" s="51"/>
      <c r="Q181" s="51"/>
      <c r="R181" s="51"/>
      <c r="S181" s="51"/>
      <c r="T181" s="84"/>
      <c r="U181" s="83"/>
      <c r="V181" s="51"/>
      <c r="W181" s="51"/>
      <c r="X181" s="51"/>
      <c r="Y181" s="51"/>
      <c r="Z181" s="51"/>
      <c r="AA181" s="51"/>
      <c r="AB181" s="51"/>
      <c r="AC181" s="51"/>
      <c r="AD181" s="84"/>
      <c r="AE181" s="83"/>
      <c r="AF181" s="51"/>
      <c r="AG181" s="51"/>
      <c r="AH181" s="51"/>
      <c r="AI181" s="51"/>
      <c r="AJ181" s="51"/>
      <c r="AK181" s="51"/>
      <c r="AL181" s="51"/>
      <c r="AM181" s="51"/>
      <c r="AN181" s="84"/>
      <c r="AO181" s="83"/>
      <c r="AP181" s="51"/>
      <c r="AQ181" s="51"/>
      <c r="AR181" s="51"/>
      <c r="AS181" s="51"/>
      <c r="AT181" s="51"/>
      <c r="AU181" s="51"/>
      <c r="AV181" s="51"/>
      <c r="AW181" s="51"/>
      <c r="AX181" s="84"/>
      <c r="AY181" s="83"/>
      <c r="AZ181" s="51"/>
      <c r="BA181" s="51"/>
      <c r="BB181" s="51"/>
      <c r="BC181" s="51"/>
      <c r="BD181" s="51"/>
      <c r="BE181" s="51"/>
      <c r="BF181" s="84"/>
    </row>
    <row r="182" spans="1:58" ht="15.75" customHeight="1" x14ac:dyDescent="0.2">
      <c r="A182" s="78"/>
      <c r="B182" s="83"/>
      <c r="C182" s="51"/>
      <c r="D182" s="51"/>
      <c r="E182" s="51"/>
      <c r="F182" s="51"/>
      <c r="G182" s="84"/>
      <c r="H182" s="83"/>
      <c r="I182" s="51"/>
      <c r="J182" s="51"/>
      <c r="K182" s="51"/>
      <c r="L182" s="51"/>
      <c r="M182" s="51"/>
      <c r="N182" s="51"/>
      <c r="O182" s="51"/>
      <c r="P182" s="51"/>
      <c r="Q182" s="51"/>
      <c r="R182" s="51"/>
      <c r="S182" s="51"/>
      <c r="T182" s="84"/>
      <c r="U182" s="83"/>
      <c r="V182" s="51"/>
      <c r="W182" s="51"/>
      <c r="X182" s="51"/>
      <c r="Y182" s="51"/>
      <c r="Z182" s="51"/>
      <c r="AA182" s="51"/>
      <c r="AB182" s="51"/>
      <c r="AC182" s="51"/>
      <c r="AD182" s="84"/>
      <c r="AE182" s="83"/>
      <c r="AF182" s="51"/>
      <c r="AG182" s="51"/>
      <c r="AH182" s="51"/>
      <c r="AI182" s="51"/>
      <c r="AJ182" s="51"/>
      <c r="AK182" s="51"/>
      <c r="AL182" s="51"/>
      <c r="AM182" s="51"/>
      <c r="AN182" s="84"/>
      <c r="AO182" s="83"/>
      <c r="AP182" s="51"/>
      <c r="AQ182" s="51"/>
      <c r="AR182" s="51"/>
      <c r="AS182" s="51"/>
      <c r="AT182" s="51"/>
      <c r="AU182" s="51"/>
      <c r="AV182" s="51"/>
      <c r="AW182" s="51"/>
      <c r="AX182" s="84"/>
      <c r="AY182" s="83"/>
      <c r="AZ182" s="51"/>
      <c r="BA182" s="51"/>
      <c r="BB182" s="51"/>
      <c r="BC182" s="51"/>
      <c r="BD182" s="51"/>
      <c r="BE182" s="51"/>
      <c r="BF182" s="84"/>
    </row>
    <row r="183" spans="1:58" ht="15.75" customHeight="1" x14ac:dyDescent="0.2">
      <c r="A183" s="79"/>
      <c r="B183" s="85"/>
      <c r="C183" s="86"/>
      <c r="D183" s="86"/>
      <c r="E183" s="86"/>
      <c r="F183" s="86"/>
      <c r="G183" s="87"/>
      <c r="H183" s="85"/>
      <c r="I183" s="86"/>
      <c r="J183" s="86"/>
      <c r="K183" s="86"/>
      <c r="L183" s="86"/>
      <c r="M183" s="86"/>
      <c r="N183" s="86"/>
      <c r="O183" s="86"/>
      <c r="P183" s="86"/>
      <c r="Q183" s="86"/>
      <c r="R183" s="86"/>
      <c r="S183" s="86"/>
      <c r="T183" s="87"/>
      <c r="U183" s="85"/>
      <c r="V183" s="86"/>
      <c r="W183" s="86"/>
      <c r="X183" s="86"/>
      <c r="Y183" s="86"/>
      <c r="Z183" s="86"/>
      <c r="AA183" s="86"/>
      <c r="AB183" s="86"/>
      <c r="AC183" s="86"/>
      <c r="AD183" s="87"/>
      <c r="AE183" s="85"/>
      <c r="AF183" s="86"/>
      <c r="AG183" s="86"/>
      <c r="AH183" s="86"/>
      <c r="AI183" s="86"/>
      <c r="AJ183" s="86"/>
      <c r="AK183" s="86"/>
      <c r="AL183" s="86"/>
      <c r="AM183" s="86"/>
      <c r="AN183" s="87"/>
      <c r="AO183" s="85"/>
      <c r="AP183" s="86"/>
      <c r="AQ183" s="86"/>
      <c r="AR183" s="86"/>
      <c r="AS183" s="86"/>
      <c r="AT183" s="86"/>
      <c r="AU183" s="86"/>
      <c r="AV183" s="86"/>
      <c r="AW183" s="86"/>
      <c r="AX183" s="87"/>
      <c r="AY183" s="85"/>
      <c r="AZ183" s="86"/>
      <c r="BA183" s="86"/>
      <c r="BB183" s="86"/>
      <c r="BC183" s="86"/>
      <c r="BD183" s="86"/>
      <c r="BE183" s="86"/>
      <c r="BF183" s="87"/>
    </row>
    <row r="184" spans="1:58" ht="15.75" customHeight="1" x14ac:dyDescent="0.2">
      <c r="A184" s="77"/>
      <c r="B184" s="80"/>
      <c r="C184" s="81"/>
      <c r="D184" s="81"/>
      <c r="E184" s="81"/>
      <c r="F184" s="81"/>
      <c r="G184" s="82"/>
      <c r="H184" s="80"/>
      <c r="I184" s="81"/>
      <c r="J184" s="81"/>
      <c r="K184" s="81"/>
      <c r="L184" s="81"/>
      <c r="M184" s="81"/>
      <c r="N184" s="81"/>
      <c r="O184" s="81"/>
      <c r="P184" s="81"/>
      <c r="Q184" s="81"/>
      <c r="R184" s="81"/>
      <c r="S184" s="81"/>
      <c r="T184" s="82"/>
      <c r="U184" s="80"/>
      <c r="V184" s="81"/>
      <c r="W184" s="81"/>
      <c r="X184" s="81"/>
      <c r="Y184" s="81"/>
      <c r="Z184" s="81"/>
      <c r="AA184" s="81"/>
      <c r="AB184" s="81"/>
      <c r="AC184" s="81"/>
      <c r="AD184" s="82"/>
      <c r="AE184" s="80"/>
      <c r="AF184" s="81"/>
      <c r="AG184" s="81"/>
      <c r="AH184" s="81"/>
      <c r="AI184" s="81"/>
      <c r="AJ184" s="81"/>
      <c r="AK184" s="81"/>
      <c r="AL184" s="81"/>
      <c r="AM184" s="81"/>
      <c r="AN184" s="82"/>
      <c r="AO184" s="80"/>
      <c r="AP184" s="81"/>
      <c r="AQ184" s="81"/>
      <c r="AR184" s="81"/>
      <c r="AS184" s="81"/>
      <c r="AT184" s="81"/>
      <c r="AU184" s="81"/>
      <c r="AV184" s="81"/>
      <c r="AW184" s="81"/>
      <c r="AX184" s="82"/>
      <c r="AY184" s="80"/>
      <c r="AZ184" s="81"/>
      <c r="BA184" s="81"/>
      <c r="BB184" s="81"/>
      <c r="BC184" s="81"/>
      <c r="BD184" s="81"/>
      <c r="BE184" s="81"/>
      <c r="BF184" s="82"/>
    </row>
    <row r="185" spans="1:58" ht="15.75" customHeight="1" x14ac:dyDescent="0.2">
      <c r="A185" s="78"/>
      <c r="B185" s="83"/>
      <c r="C185" s="51"/>
      <c r="D185" s="51"/>
      <c r="E185" s="51"/>
      <c r="F185" s="51"/>
      <c r="G185" s="84"/>
      <c r="H185" s="83"/>
      <c r="I185" s="51"/>
      <c r="J185" s="51"/>
      <c r="K185" s="51"/>
      <c r="L185" s="51"/>
      <c r="M185" s="51"/>
      <c r="N185" s="51"/>
      <c r="O185" s="51"/>
      <c r="P185" s="51"/>
      <c r="Q185" s="51"/>
      <c r="R185" s="51"/>
      <c r="S185" s="51"/>
      <c r="T185" s="84"/>
      <c r="U185" s="83"/>
      <c r="V185" s="51"/>
      <c r="W185" s="51"/>
      <c r="X185" s="51"/>
      <c r="Y185" s="51"/>
      <c r="Z185" s="51"/>
      <c r="AA185" s="51"/>
      <c r="AB185" s="51"/>
      <c r="AC185" s="51"/>
      <c r="AD185" s="84"/>
      <c r="AE185" s="83"/>
      <c r="AF185" s="51"/>
      <c r="AG185" s="51"/>
      <c r="AH185" s="51"/>
      <c r="AI185" s="51"/>
      <c r="AJ185" s="51"/>
      <c r="AK185" s="51"/>
      <c r="AL185" s="51"/>
      <c r="AM185" s="51"/>
      <c r="AN185" s="84"/>
      <c r="AO185" s="83"/>
      <c r="AP185" s="51"/>
      <c r="AQ185" s="51"/>
      <c r="AR185" s="51"/>
      <c r="AS185" s="51"/>
      <c r="AT185" s="51"/>
      <c r="AU185" s="51"/>
      <c r="AV185" s="51"/>
      <c r="AW185" s="51"/>
      <c r="AX185" s="84"/>
      <c r="AY185" s="83"/>
      <c r="AZ185" s="51"/>
      <c r="BA185" s="51"/>
      <c r="BB185" s="51"/>
      <c r="BC185" s="51"/>
      <c r="BD185" s="51"/>
      <c r="BE185" s="51"/>
      <c r="BF185" s="84"/>
    </row>
    <row r="186" spans="1:58" ht="15.75" customHeight="1" x14ac:dyDescent="0.2">
      <c r="A186" s="78"/>
      <c r="B186" s="83"/>
      <c r="C186" s="51"/>
      <c r="D186" s="51"/>
      <c r="E186" s="51"/>
      <c r="F186" s="51"/>
      <c r="G186" s="84"/>
      <c r="H186" s="83"/>
      <c r="I186" s="51"/>
      <c r="J186" s="51"/>
      <c r="K186" s="51"/>
      <c r="L186" s="51"/>
      <c r="M186" s="51"/>
      <c r="N186" s="51"/>
      <c r="O186" s="51"/>
      <c r="P186" s="51"/>
      <c r="Q186" s="51"/>
      <c r="R186" s="51"/>
      <c r="S186" s="51"/>
      <c r="T186" s="84"/>
      <c r="U186" s="83"/>
      <c r="V186" s="51"/>
      <c r="W186" s="51"/>
      <c r="X186" s="51"/>
      <c r="Y186" s="51"/>
      <c r="Z186" s="51"/>
      <c r="AA186" s="51"/>
      <c r="AB186" s="51"/>
      <c r="AC186" s="51"/>
      <c r="AD186" s="84"/>
      <c r="AE186" s="83"/>
      <c r="AF186" s="51"/>
      <c r="AG186" s="51"/>
      <c r="AH186" s="51"/>
      <c r="AI186" s="51"/>
      <c r="AJ186" s="51"/>
      <c r="AK186" s="51"/>
      <c r="AL186" s="51"/>
      <c r="AM186" s="51"/>
      <c r="AN186" s="84"/>
      <c r="AO186" s="83"/>
      <c r="AP186" s="51"/>
      <c r="AQ186" s="51"/>
      <c r="AR186" s="51"/>
      <c r="AS186" s="51"/>
      <c r="AT186" s="51"/>
      <c r="AU186" s="51"/>
      <c r="AV186" s="51"/>
      <c r="AW186" s="51"/>
      <c r="AX186" s="84"/>
      <c r="AY186" s="83"/>
      <c r="AZ186" s="51"/>
      <c r="BA186" s="51"/>
      <c r="BB186" s="51"/>
      <c r="BC186" s="51"/>
      <c r="BD186" s="51"/>
      <c r="BE186" s="51"/>
      <c r="BF186" s="84"/>
    </row>
    <row r="187" spans="1:58" ht="15.75" customHeight="1" x14ac:dyDescent="0.2">
      <c r="A187" s="78"/>
      <c r="B187" s="83"/>
      <c r="C187" s="51"/>
      <c r="D187" s="51"/>
      <c r="E187" s="51"/>
      <c r="F187" s="51"/>
      <c r="G187" s="84"/>
      <c r="H187" s="83"/>
      <c r="I187" s="51"/>
      <c r="J187" s="51"/>
      <c r="K187" s="51"/>
      <c r="L187" s="51"/>
      <c r="M187" s="51"/>
      <c r="N187" s="51"/>
      <c r="O187" s="51"/>
      <c r="P187" s="51"/>
      <c r="Q187" s="51"/>
      <c r="R187" s="51"/>
      <c r="S187" s="51"/>
      <c r="T187" s="84"/>
      <c r="U187" s="83"/>
      <c r="V187" s="51"/>
      <c r="W187" s="51"/>
      <c r="X187" s="51"/>
      <c r="Y187" s="51"/>
      <c r="Z187" s="51"/>
      <c r="AA187" s="51"/>
      <c r="AB187" s="51"/>
      <c r="AC187" s="51"/>
      <c r="AD187" s="84"/>
      <c r="AE187" s="83"/>
      <c r="AF187" s="51"/>
      <c r="AG187" s="51"/>
      <c r="AH187" s="51"/>
      <c r="AI187" s="51"/>
      <c r="AJ187" s="51"/>
      <c r="AK187" s="51"/>
      <c r="AL187" s="51"/>
      <c r="AM187" s="51"/>
      <c r="AN187" s="84"/>
      <c r="AO187" s="83"/>
      <c r="AP187" s="51"/>
      <c r="AQ187" s="51"/>
      <c r="AR187" s="51"/>
      <c r="AS187" s="51"/>
      <c r="AT187" s="51"/>
      <c r="AU187" s="51"/>
      <c r="AV187" s="51"/>
      <c r="AW187" s="51"/>
      <c r="AX187" s="84"/>
      <c r="AY187" s="83"/>
      <c r="AZ187" s="51"/>
      <c r="BA187" s="51"/>
      <c r="BB187" s="51"/>
      <c r="BC187" s="51"/>
      <c r="BD187" s="51"/>
      <c r="BE187" s="51"/>
      <c r="BF187" s="84"/>
    </row>
    <row r="188" spans="1:58" ht="15.75" customHeight="1" x14ac:dyDescent="0.2">
      <c r="A188" s="78"/>
      <c r="B188" s="83"/>
      <c r="C188" s="51"/>
      <c r="D188" s="51"/>
      <c r="E188" s="51"/>
      <c r="F188" s="51"/>
      <c r="G188" s="84"/>
      <c r="H188" s="83"/>
      <c r="I188" s="51"/>
      <c r="J188" s="51"/>
      <c r="K188" s="51"/>
      <c r="L188" s="51"/>
      <c r="M188" s="51"/>
      <c r="N188" s="51"/>
      <c r="O188" s="51"/>
      <c r="P188" s="51"/>
      <c r="Q188" s="51"/>
      <c r="R188" s="51"/>
      <c r="S188" s="51"/>
      <c r="T188" s="84"/>
      <c r="U188" s="83"/>
      <c r="V188" s="51"/>
      <c r="W188" s="51"/>
      <c r="X188" s="51"/>
      <c r="Y188" s="51"/>
      <c r="Z188" s="51"/>
      <c r="AA188" s="51"/>
      <c r="AB188" s="51"/>
      <c r="AC188" s="51"/>
      <c r="AD188" s="84"/>
      <c r="AE188" s="83"/>
      <c r="AF188" s="51"/>
      <c r="AG188" s="51"/>
      <c r="AH188" s="51"/>
      <c r="AI188" s="51"/>
      <c r="AJ188" s="51"/>
      <c r="AK188" s="51"/>
      <c r="AL188" s="51"/>
      <c r="AM188" s="51"/>
      <c r="AN188" s="84"/>
      <c r="AO188" s="83"/>
      <c r="AP188" s="51"/>
      <c r="AQ188" s="51"/>
      <c r="AR188" s="51"/>
      <c r="AS188" s="51"/>
      <c r="AT188" s="51"/>
      <c r="AU188" s="51"/>
      <c r="AV188" s="51"/>
      <c r="AW188" s="51"/>
      <c r="AX188" s="84"/>
      <c r="AY188" s="83"/>
      <c r="AZ188" s="51"/>
      <c r="BA188" s="51"/>
      <c r="BB188" s="51"/>
      <c r="BC188" s="51"/>
      <c r="BD188" s="51"/>
      <c r="BE188" s="51"/>
      <c r="BF188" s="84"/>
    </row>
    <row r="189" spans="1:58" ht="15.75" customHeight="1" x14ac:dyDescent="0.2">
      <c r="A189" s="78"/>
      <c r="B189" s="83"/>
      <c r="C189" s="51"/>
      <c r="D189" s="51"/>
      <c r="E189" s="51"/>
      <c r="F189" s="51"/>
      <c r="G189" s="84"/>
      <c r="H189" s="83"/>
      <c r="I189" s="51"/>
      <c r="J189" s="51"/>
      <c r="K189" s="51"/>
      <c r="L189" s="51"/>
      <c r="M189" s="51"/>
      <c r="N189" s="51"/>
      <c r="O189" s="51"/>
      <c r="P189" s="51"/>
      <c r="Q189" s="51"/>
      <c r="R189" s="51"/>
      <c r="S189" s="51"/>
      <c r="T189" s="84"/>
      <c r="U189" s="83"/>
      <c r="V189" s="51"/>
      <c r="W189" s="51"/>
      <c r="X189" s="51"/>
      <c r="Y189" s="51"/>
      <c r="Z189" s="51"/>
      <c r="AA189" s="51"/>
      <c r="AB189" s="51"/>
      <c r="AC189" s="51"/>
      <c r="AD189" s="84"/>
      <c r="AE189" s="83"/>
      <c r="AF189" s="51"/>
      <c r="AG189" s="51"/>
      <c r="AH189" s="51"/>
      <c r="AI189" s="51"/>
      <c r="AJ189" s="51"/>
      <c r="AK189" s="51"/>
      <c r="AL189" s="51"/>
      <c r="AM189" s="51"/>
      <c r="AN189" s="84"/>
      <c r="AO189" s="83"/>
      <c r="AP189" s="51"/>
      <c r="AQ189" s="51"/>
      <c r="AR189" s="51"/>
      <c r="AS189" s="51"/>
      <c r="AT189" s="51"/>
      <c r="AU189" s="51"/>
      <c r="AV189" s="51"/>
      <c r="AW189" s="51"/>
      <c r="AX189" s="84"/>
      <c r="AY189" s="83"/>
      <c r="AZ189" s="51"/>
      <c r="BA189" s="51"/>
      <c r="BB189" s="51"/>
      <c r="BC189" s="51"/>
      <c r="BD189" s="51"/>
      <c r="BE189" s="51"/>
      <c r="BF189" s="84"/>
    </row>
    <row r="190" spans="1:58" ht="15.75" customHeight="1" x14ac:dyDescent="0.2">
      <c r="A190" s="78"/>
      <c r="B190" s="83"/>
      <c r="C190" s="51"/>
      <c r="D190" s="51"/>
      <c r="E190" s="51"/>
      <c r="F190" s="51"/>
      <c r="G190" s="84"/>
      <c r="H190" s="83"/>
      <c r="I190" s="51"/>
      <c r="J190" s="51"/>
      <c r="K190" s="51"/>
      <c r="L190" s="51"/>
      <c r="M190" s="51"/>
      <c r="N190" s="51"/>
      <c r="O190" s="51"/>
      <c r="P190" s="51"/>
      <c r="Q190" s="51"/>
      <c r="R190" s="51"/>
      <c r="S190" s="51"/>
      <c r="T190" s="84"/>
      <c r="U190" s="83"/>
      <c r="V190" s="51"/>
      <c r="W190" s="51"/>
      <c r="X190" s="51"/>
      <c r="Y190" s="51"/>
      <c r="Z190" s="51"/>
      <c r="AA190" s="51"/>
      <c r="AB190" s="51"/>
      <c r="AC190" s="51"/>
      <c r="AD190" s="84"/>
      <c r="AE190" s="83"/>
      <c r="AF190" s="51"/>
      <c r="AG190" s="51"/>
      <c r="AH190" s="51"/>
      <c r="AI190" s="51"/>
      <c r="AJ190" s="51"/>
      <c r="AK190" s="51"/>
      <c r="AL190" s="51"/>
      <c r="AM190" s="51"/>
      <c r="AN190" s="84"/>
      <c r="AO190" s="83"/>
      <c r="AP190" s="51"/>
      <c r="AQ190" s="51"/>
      <c r="AR190" s="51"/>
      <c r="AS190" s="51"/>
      <c r="AT190" s="51"/>
      <c r="AU190" s="51"/>
      <c r="AV190" s="51"/>
      <c r="AW190" s="51"/>
      <c r="AX190" s="84"/>
      <c r="AY190" s="83"/>
      <c r="AZ190" s="51"/>
      <c r="BA190" s="51"/>
      <c r="BB190" s="51"/>
      <c r="BC190" s="51"/>
      <c r="BD190" s="51"/>
      <c r="BE190" s="51"/>
      <c r="BF190" s="84"/>
    </row>
    <row r="191" spans="1:58" ht="15.75" customHeight="1" x14ac:dyDescent="0.2">
      <c r="A191" s="78"/>
      <c r="B191" s="83"/>
      <c r="C191" s="51"/>
      <c r="D191" s="51"/>
      <c r="E191" s="51"/>
      <c r="F191" s="51"/>
      <c r="G191" s="84"/>
      <c r="H191" s="83"/>
      <c r="I191" s="51"/>
      <c r="J191" s="51"/>
      <c r="K191" s="51"/>
      <c r="L191" s="51"/>
      <c r="M191" s="51"/>
      <c r="N191" s="51"/>
      <c r="O191" s="51"/>
      <c r="P191" s="51"/>
      <c r="Q191" s="51"/>
      <c r="R191" s="51"/>
      <c r="S191" s="51"/>
      <c r="T191" s="84"/>
      <c r="U191" s="83"/>
      <c r="V191" s="51"/>
      <c r="W191" s="51"/>
      <c r="X191" s="51"/>
      <c r="Y191" s="51"/>
      <c r="Z191" s="51"/>
      <c r="AA191" s="51"/>
      <c r="AB191" s="51"/>
      <c r="AC191" s="51"/>
      <c r="AD191" s="84"/>
      <c r="AE191" s="83"/>
      <c r="AF191" s="51"/>
      <c r="AG191" s="51"/>
      <c r="AH191" s="51"/>
      <c r="AI191" s="51"/>
      <c r="AJ191" s="51"/>
      <c r="AK191" s="51"/>
      <c r="AL191" s="51"/>
      <c r="AM191" s="51"/>
      <c r="AN191" s="84"/>
      <c r="AO191" s="83"/>
      <c r="AP191" s="51"/>
      <c r="AQ191" s="51"/>
      <c r="AR191" s="51"/>
      <c r="AS191" s="51"/>
      <c r="AT191" s="51"/>
      <c r="AU191" s="51"/>
      <c r="AV191" s="51"/>
      <c r="AW191" s="51"/>
      <c r="AX191" s="84"/>
      <c r="AY191" s="83"/>
      <c r="AZ191" s="51"/>
      <c r="BA191" s="51"/>
      <c r="BB191" s="51"/>
      <c r="BC191" s="51"/>
      <c r="BD191" s="51"/>
      <c r="BE191" s="51"/>
      <c r="BF191" s="84"/>
    </row>
    <row r="192" spans="1:58" ht="15.75" customHeight="1" x14ac:dyDescent="0.2">
      <c r="A192" s="78"/>
      <c r="B192" s="83"/>
      <c r="C192" s="51"/>
      <c r="D192" s="51"/>
      <c r="E192" s="51"/>
      <c r="F192" s="51"/>
      <c r="G192" s="84"/>
      <c r="H192" s="83"/>
      <c r="I192" s="51"/>
      <c r="J192" s="51"/>
      <c r="K192" s="51"/>
      <c r="L192" s="51"/>
      <c r="M192" s="51"/>
      <c r="N192" s="51"/>
      <c r="O192" s="51"/>
      <c r="P192" s="51"/>
      <c r="Q192" s="51"/>
      <c r="R192" s="51"/>
      <c r="S192" s="51"/>
      <c r="T192" s="84"/>
      <c r="U192" s="83"/>
      <c r="V192" s="51"/>
      <c r="W192" s="51"/>
      <c r="X192" s="51"/>
      <c r="Y192" s="51"/>
      <c r="Z192" s="51"/>
      <c r="AA192" s="51"/>
      <c r="AB192" s="51"/>
      <c r="AC192" s="51"/>
      <c r="AD192" s="84"/>
      <c r="AE192" s="83"/>
      <c r="AF192" s="51"/>
      <c r="AG192" s="51"/>
      <c r="AH192" s="51"/>
      <c r="AI192" s="51"/>
      <c r="AJ192" s="51"/>
      <c r="AK192" s="51"/>
      <c r="AL192" s="51"/>
      <c r="AM192" s="51"/>
      <c r="AN192" s="84"/>
      <c r="AO192" s="83"/>
      <c r="AP192" s="51"/>
      <c r="AQ192" s="51"/>
      <c r="AR192" s="51"/>
      <c r="AS192" s="51"/>
      <c r="AT192" s="51"/>
      <c r="AU192" s="51"/>
      <c r="AV192" s="51"/>
      <c r="AW192" s="51"/>
      <c r="AX192" s="84"/>
      <c r="AY192" s="83"/>
      <c r="AZ192" s="51"/>
      <c r="BA192" s="51"/>
      <c r="BB192" s="51"/>
      <c r="BC192" s="51"/>
      <c r="BD192" s="51"/>
      <c r="BE192" s="51"/>
      <c r="BF192" s="84"/>
    </row>
    <row r="193" spans="1:58" ht="15.75" customHeight="1" x14ac:dyDescent="0.2">
      <c r="A193" s="78"/>
      <c r="B193" s="83"/>
      <c r="C193" s="51"/>
      <c r="D193" s="51"/>
      <c r="E193" s="51"/>
      <c r="F193" s="51"/>
      <c r="G193" s="84"/>
      <c r="H193" s="83"/>
      <c r="I193" s="51"/>
      <c r="J193" s="51"/>
      <c r="K193" s="51"/>
      <c r="L193" s="51"/>
      <c r="M193" s="51"/>
      <c r="N193" s="51"/>
      <c r="O193" s="51"/>
      <c r="P193" s="51"/>
      <c r="Q193" s="51"/>
      <c r="R193" s="51"/>
      <c r="S193" s="51"/>
      <c r="T193" s="84"/>
      <c r="U193" s="83"/>
      <c r="V193" s="51"/>
      <c r="W193" s="51"/>
      <c r="X193" s="51"/>
      <c r="Y193" s="51"/>
      <c r="Z193" s="51"/>
      <c r="AA193" s="51"/>
      <c r="AB193" s="51"/>
      <c r="AC193" s="51"/>
      <c r="AD193" s="84"/>
      <c r="AE193" s="83"/>
      <c r="AF193" s="51"/>
      <c r="AG193" s="51"/>
      <c r="AH193" s="51"/>
      <c r="AI193" s="51"/>
      <c r="AJ193" s="51"/>
      <c r="AK193" s="51"/>
      <c r="AL193" s="51"/>
      <c r="AM193" s="51"/>
      <c r="AN193" s="84"/>
      <c r="AO193" s="83"/>
      <c r="AP193" s="51"/>
      <c r="AQ193" s="51"/>
      <c r="AR193" s="51"/>
      <c r="AS193" s="51"/>
      <c r="AT193" s="51"/>
      <c r="AU193" s="51"/>
      <c r="AV193" s="51"/>
      <c r="AW193" s="51"/>
      <c r="AX193" s="84"/>
      <c r="AY193" s="83"/>
      <c r="AZ193" s="51"/>
      <c r="BA193" s="51"/>
      <c r="BB193" s="51"/>
      <c r="BC193" s="51"/>
      <c r="BD193" s="51"/>
      <c r="BE193" s="51"/>
      <c r="BF193" s="84"/>
    </row>
    <row r="194" spans="1:58" ht="15.75" customHeight="1" x14ac:dyDescent="0.2">
      <c r="A194" s="79"/>
      <c r="B194" s="85"/>
      <c r="C194" s="86"/>
      <c r="D194" s="86"/>
      <c r="E194" s="86"/>
      <c r="F194" s="86"/>
      <c r="G194" s="87"/>
      <c r="H194" s="85"/>
      <c r="I194" s="86"/>
      <c r="J194" s="86"/>
      <c r="K194" s="86"/>
      <c r="L194" s="86"/>
      <c r="M194" s="86"/>
      <c r="N194" s="86"/>
      <c r="O194" s="86"/>
      <c r="P194" s="86"/>
      <c r="Q194" s="86"/>
      <c r="R194" s="86"/>
      <c r="S194" s="86"/>
      <c r="T194" s="87"/>
      <c r="U194" s="85"/>
      <c r="V194" s="86"/>
      <c r="W194" s="86"/>
      <c r="X194" s="86"/>
      <c r="Y194" s="86"/>
      <c r="Z194" s="86"/>
      <c r="AA194" s="86"/>
      <c r="AB194" s="86"/>
      <c r="AC194" s="86"/>
      <c r="AD194" s="87"/>
      <c r="AE194" s="85"/>
      <c r="AF194" s="86"/>
      <c r="AG194" s="86"/>
      <c r="AH194" s="86"/>
      <c r="AI194" s="86"/>
      <c r="AJ194" s="86"/>
      <c r="AK194" s="86"/>
      <c r="AL194" s="86"/>
      <c r="AM194" s="86"/>
      <c r="AN194" s="87"/>
      <c r="AO194" s="85"/>
      <c r="AP194" s="86"/>
      <c r="AQ194" s="86"/>
      <c r="AR194" s="86"/>
      <c r="AS194" s="86"/>
      <c r="AT194" s="86"/>
      <c r="AU194" s="86"/>
      <c r="AV194" s="86"/>
      <c r="AW194" s="86"/>
      <c r="AX194" s="87"/>
      <c r="AY194" s="85"/>
      <c r="AZ194" s="86"/>
      <c r="BA194" s="86"/>
      <c r="BB194" s="86"/>
      <c r="BC194" s="86"/>
      <c r="BD194" s="86"/>
      <c r="BE194" s="86"/>
      <c r="BF194" s="87"/>
    </row>
    <row r="195" spans="1:58" ht="15.75" customHeight="1" x14ac:dyDescent="0.2">
      <c r="A195" s="77"/>
      <c r="B195" s="80"/>
      <c r="C195" s="81"/>
      <c r="D195" s="81"/>
      <c r="E195" s="81"/>
      <c r="F195" s="81"/>
      <c r="G195" s="82"/>
      <c r="H195" s="80"/>
      <c r="I195" s="81"/>
      <c r="J195" s="81"/>
      <c r="K195" s="81"/>
      <c r="L195" s="81"/>
      <c r="M195" s="81"/>
      <c r="N195" s="81"/>
      <c r="O195" s="81"/>
      <c r="P195" s="81"/>
      <c r="Q195" s="81"/>
      <c r="R195" s="81"/>
      <c r="S195" s="81"/>
      <c r="T195" s="82"/>
      <c r="U195" s="80"/>
      <c r="V195" s="81"/>
      <c r="W195" s="81"/>
      <c r="X195" s="81"/>
      <c r="Y195" s="81"/>
      <c r="Z195" s="81"/>
      <c r="AA195" s="81"/>
      <c r="AB195" s="81"/>
      <c r="AC195" s="81"/>
      <c r="AD195" s="82"/>
      <c r="AE195" s="80"/>
      <c r="AF195" s="81"/>
      <c r="AG195" s="81"/>
      <c r="AH195" s="81"/>
      <c r="AI195" s="81"/>
      <c r="AJ195" s="81"/>
      <c r="AK195" s="81"/>
      <c r="AL195" s="81"/>
      <c r="AM195" s="81"/>
      <c r="AN195" s="82"/>
      <c r="AO195" s="80"/>
      <c r="AP195" s="81"/>
      <c r="AQ195" s="81"/>
      <c r="AR195" s="81"/>
      <c r="AS195" s="81"/>
      <c r="AT195" s="81"/>
      <c r="AU195" s="81"/>
      <c r="AV195" s="81"/>
      <c r="AW195" s="81"/>
      <c r="AX195" s="82"/>
      <c r="AY195" s="80"/>
      <c r="AZ195" s="81"/>
      <c r="BA195" s="81"/>
      <c r="BB195" s="81"/>
      <c r="BC195" s="81"/>
      <c r="BD195" s="81"/>
      <c r="BE195" s="81"/>
      <c r="BF195" s="82"/>
    </row>
    <row r="196" spans="1:58" ht="15.75" customHeight="1" x14ac:dyDescent="0.2">
      <c r="A196" s="78"/>
      <c r="B196" s="83"/>
      <c r="C196" s="51"/>
      <c r="D196" s="51"/>
      <c r="E196" s="51"/>
      <c r="F196" s="51"/>
      <c r="G196" s="84"/>
      <c r="H196" s="83"/>
      <c r="I196" s="51"/>
      <c r="J196" s="51"/>
      <c r="K196" s="51"/>
      <c r="L196" s="51"/>
      <c r="M196" s="51"/>
      <c r="N196" s="51"/>
      <c r="O196" s="51"/>
      <c r="P196" s="51"/>
      <c r="Q196" s="51"/>
      <c r="R196" s="51"/>
      <c r="S196" s="51"/>
      <c r="T196" s="84"/>
      <c r="U196" s="83"/>
      <c r="V196" s="51"/>
      <c r="W196" s="51"/>
      <c r="X196" s="51"/>
      <c r="Y196" s="51"/>
      <c r="Z196" s="51"/>
      <c r="AA196" s="51"/>
      <c r="AB196" s="51"/>
      <c r="AC196" s="51"/>
      <c r="AD196" s="84"/>
      <c r="AE196" s="83"/>
      <c r="AF196" s="51"/>
      <c r="AG196" s="51"/>
      <c r="AH196" s="51"/>
      <c r="AI196" s="51"/>
      <c r="AJ196" s="51"/>
      <c r="AK196" s="51"/>
      <c r="AL196" s="51"/>
      <c r="AM196" s="51"/>
      <c r="AN196" s="84"/>
      <c r="AO196" s="83"/>
      <c r="AP196" s="51"/>
      <c r="AQ196" s="51"/>
      <c r="AR196" s="51"/>
      <c r="AS196" s="51"/>
      <c r="AT196" s="51"/>
      <c r="AU196" s="51"/>
      <c r="AV196" s="51"/>
      <c r="AW196" s="51"/>
      <c r="AX196" s="84"/>
      <c r="AY196" s="83"/>
      <c r="AZ196" s="51"/>
      <c r="BA196" s="51"/>
      <c r="BB196" s="51"/>
      <c r="BC196" s="51"/>
      <c r="BD196" s="51"/>
      <c r="BE196" s="51"/>
      <c r="BF196" s="84"/>
    </row>
    <row r="197" spans="1:58" ht="15.75" customHeight="1" x14ac:dyDescent="0.2">
      <c r="A197" s="78"/>
      <c r="B197" s="83"/>
      <c r="C197" s="51"/>
      <c r="D197" s="51"/>
      <c r="E197" s="51"/>
      <c r="F197" s="51"/>
      <c r="G197" s="84"/>
      <c r="H197" s="83"/>
      <c r="I197" s="51"/>
      <c r="J197" s="51"/>
      <c r="K197" s="51"/>
      <c r="L197" s="51"/>
      <c r="M197" s="51"/>
      <c r="N197" s="51"/>
      <c r="O197" s="51"/>
      <c r="P197" s="51"/>
      <c r="Q197" s="51"/>
      <c r="R197" s="51"/>
      <c r="S197" s="51"/>
      <c r="T197" s="84"/>
      <c r="U197" s="83"/>
      <c r="V197" s="51"/>
      <c r="W197" s="51"/>
      <c r="X197" s="51"/>
      <c r="Y197" s="51"/>
      <c r="Z197" s="51"/>
      <c r="AA197" s="51"/>
      <c r="AB197" s="51"/>
      <c r="AC197" s="51"/>
      <c r="AD197" s="84"/>
      <c r="AE197" s="83"/>
      <c r="AF197" s="51"/>
      <c r="AG197" s="51"/>
      <c r="AH197" s="51"/>
      <c r="AI197" s="51"/>
      <c r="AJ197" s="51"/>
      <c r="AK197" s="51"/>
      <c r="AL197" s="51"/>
      <c r="AM197" s="51"/>
      <c r="AN197" s="84"/>
      <c r="AO197" s="83"/>
      <c r="AP197" s="51"/>
      <c r="AQ197" s="51"/>
      <c r="AR197" s="51"/>
      <c r="AS197" s="51"/>
      <c r="AT197" s="51"/>
      <c r="AU197" s="51"/>
      <c r="AV197" s="51"/>
      <c r="AW197" s="51"/>
      <c r="AX197" s="84"/>
      <c r="AY197" s="83"/>
      <c r="AZ197" s="51"/>
      <c r="BA197" s="51"/>
      <c r="BB197" s="51"/>
      <c r="BC197" s="51"/>
      <c r="BD197" s="51"/>
      <c r="BE197" s="51"/>
      <c r="BF197" s="84"/>
    </row>
    <row r="198" spans="1:58" ht="15.75" customHeight="1" x14ac:dyDescent="0.2">
      <c r="A198" s="78"/>
      <c r="B198" s="83"/>
      <c r="C198" s="51"/>
      <c r="D198" s="51"/>
      <c r="E198" s="51"/>
      <c r="F198" s="51"/>
      <c r="G198" s="84"/>
      <c r="H198" s="83"/>
      <c r="I198" s="51"/>
      <c r="J198" s="51"/>
      <c r="K198" s="51"/>
      <c r="L198" s="51"/>
      <c r="M198" s="51"/>
      <c r="N198" s="51"/>
      <c r="O198" s="51"/>
      <c r="P198" s="51"/>
      <c r="Q198" s="51"/>
      <c r="R198" s="51"/>
      <c r="S198" s="51"/>
      <c r="T198" s="84"/>
      <c r="U198" s="83"/>
      <c r="V198" s="51"/>
      <c r="W198" s="51"/>
      <c r="X198" s="51"/>
      <c r="Y198" s="51"/>
      <c r="Z198" s="51"/>
      <c r="AA198" s="51"/>
      <c r="AB198" s="51"/>
      <c r="AC198" s="51"/>
      <c r="AD198" s="84"/>
      <c r="AE198" s="83"/>
      <c r="AF198" s="51"/>
      <c r="AG198" s="51"/>
      <c r="AH198" s="51"/>
      <c r="AI198" s="51"/>
      <c r="AJ198" s="51"/>
      <c r="AK198" s="51"/>
      <c r="AL198" s="51"/>
      <c r="AM198" s="51"/>
      <c r="AN198" s="84"/>
      <c r="AO198" s="83"/>
      <c r="AP198" s="51"/>
      <c r="AQ198" s="51"/>
      <c r="AR198" s="51"/>
      <c r="AS198" s="51"/>
      <c r="AT198" s="51"/>
      <c r="AU198" s="51"/>
      <c r="AV198" s="51"/>
      <c r="AW198" s="51"/>
      <c r="AX198" s="84"/>
      <c r="AY198" s="83"/>
      <c r="AZ198" s="51"/>
      <c r="BA198" s="51"/>
      <c r="BB198" s="51"/>
      <c r="BC198" s="51"/>
      <c r="BD198" s="51"/>
      <c r="BE198" s="51"/>
      <c r="BF198" s="84"/>
    </row>
    <row r="199" spans="1:58" ht="15.75" customHeight="1" x14ac:dyDescent="0.2">
      <c r="A199" s="78"/>
      <c r="B199" s="83"/>
      <c r="C199" s="51"/>
      <c r="D199" s="51"/>
      <c r="E199" s="51"/>
      <c r="F199" s="51"/>
      <c r="G199" s="84"/>
      <c r="H199" s="83"/>
      <c r="I199" s="51"/>
      <c r="J199" s="51"/>
      <c r="K199" s="51"/>
      <c r="L199" s="51"/>
      <c r="M199" s="51"/>
      <c r="N199" s="51"/>
      <c r="O199" s="51"/>
      <c r="P199" s="51"/>
      <c r="Q199" s="51"/>
      <c r="R199" s="51"/>
      <c r="S199" s="51"/>
      <c r="T199" s="84"/>
      <c r="U199" s="83"/>
      <c r="V199" s="51"/>
      <c r="W199" s="51"/>
      <c r="X199" s="51"/>
      <c r="Y199" s="51"/>
      <c r="Z199" s="51"/>
      <c r="AA199" s="51"/>
      <c r="AB199" s="51"/>
      <c r="AC199" s="51"/>
      <c r="AD199" s="84"/>
      <c r="AE199" s="83"/>
      <c r="AF199" s="51"/>
      <c r="AG199" s="51"/>
      <c r="AH199" s="51"/>
      <c r="AI199" s="51"/>
      <c r="AJ199" s="51"/>
      <c r="AK199" s="51"/>
      <c r="AL199" s="51"/>
      <c r="AM199" s="51"/>
      <c r="AN199" s="84"/>
      <c r="AO199" s="83"/>
      <c r="AP199" s="51"/>
      <c r="AQ199" s="51"/>
      <c r="AR199" s="51"/>
      <c r="AS199" s="51"/>
      <c r="AT199" s="51"/>
      <c r="AU199" s="51"/>
      <c r="AV199" s="51"/>
      <c r="AW199" s="51"/>
      <c r="AX199" s="84"/>
      <c r="AY199" s="83"/>
      <c r="AZ199" s="51"/>
      <c r="BA199" s="51"/>
      <c r="BB199" s="51"/>
      <c r="BC199" s="51"/>
      <c r="BD199" s="51"/>
      <c r="BE199" s="51"/>
      <c r="BF199" s="84"/>
    </row>
    <row r="200" spans="1:58" ht="15.75" customHeight="1" x14ac:dyDescent="0.2">
      <c r="A200" s="78"/>
      <c r="B200" s="83"/>
      <c r="C200" s="51"/>
      <c r="D200" s="51"/>
      <c r="E200" s="51"/>
      <c r="F200" s="51"/>
      <c r="G200" s="84"/>
      <c r="H200" s="83"/>
      <c r="I200" s="51"/>
      <c r="J200" s="51"/>
      <c r="K200" s="51"/>
      <c r="L200" s="51"/>
      <c r="M200" s="51"/>
      <c r="N200" s="51"/>
      <c r="O200" s="51"/>
      <c r="P200" s="51"/>
      <c r="Q200" s="51"/>
      <c r="R200" s="51"/>
      <c r="S200" s="51"/>
      <c r="T200" s="84"/>
      <c r="U200" s="83"/>
      <c r="V200" s="51"/>
      <c r="W200" s="51"/>
      <c r="X200" s="51"/>
      <c r="Y200" s="51"/>
      <c r="Z200" s="51"/>
      <c r="AA200" s="51"/>
      <c r="AB200" s="51"/>
      <c r="AC200" s="51"/>
      <c r="AD200" s="84"/>
      <c r="AE200" s="83"/>
      <c r="AF200" s="51"/>
      <c r="AG200" s="51"/>
      <c r="AH200" s="51"/>
      <c r="AI200" s="51"/>
      <c r="AJ200" s="51"/>
      <c r="AK200" s="51"/>
      <c r="AL200" s="51"/>
      <c r="AM200" s="51"/>
      <c r="AN200" s="84"/>
      <c r="AO200" s="83"/>
      <c r="AP200" s="51"/>
      <c r="AQ200" s="51"/>
      <c r="AR200" s="51"/>
      <c r="AS200" s="51"/>
      <c r="AT200" s="51"/>
      <c r="AU200" s="51"/>
      <c r="AV200" s="51"/>
      <c r="AW200" s="51"/>
      <c r="AX200" s="84"/>
      <c r="AY200" s="83"/>
      <c r="AZ200" s="51"/>
      <c r="BA200" s="51"/>
      <c r="BB200" s="51"/>
      <c r="BC200" s="51"/>
      <c r="BD200" s="51"/>
      <c r="BE200" s="51"/>
      <c r="BF200" s="84"/>
    </row>
    <row r="201" spans="1:58" ht="15.75" customHeight="1" x14ac:dyDescent="0.2">
      <c r="A201" s="78"/>
      <c r="B201" s="83"/>
      <c r="C201" s="51"/>
      <c r="D201" s="51"/>
      <c r="E201" s="51"/>
      <c r="F201" s="51"/>
      <c r="G201" s="84"/>
      <c r="H201" s="83"/>
      <c r="I201" s="51"/>
      <c r="J201" s="51"/>
      <c r="K201" s="51"/>
      <c r="L201" s="51"/>
      <c r="M201" s="51"/>
      <c r="N201" s="51"/>
      <c r="O201" s="51"/>
      <c r="P201" s="51"/>
      <c r="Q201" s="51"/>
      <c r="R201" s="51"/>
      <c r="S201" s="51"/>
      <c r="T201" s="84"/>
      <c r="U201" s="83"/>
      <c r="V201" s="51"/>
      <c r="W201" s="51"/>
      <c r="X201" s="51"/>
      <c r="Y201" s="51"/>
      <c r="Z201" s="51"/>
      <c r="AA201" s="51"/>
      <c r="AB201" s="51"/>
      <c r="AC201" s="51"/>
      <c r="AD201" s="84"/>
      <c r="AE201" s="83"/>
      <c r="AF201" s="51"/>
      <c r="AG201" s="51"/>
      <c r="AH201" s="51"/>
      <c r="AI201" s="51"/>
      <c r="AJ201" s="51"/>
      <c r="AK201" s="51"/>
      <c r="AL201" s="51"/>
      <c r="AM201" s="51"/>
      <c r="AN201" s="84"/>
      <c r="AO201" s="83"/>
      <c r="AP201" s="51"/>
      <c r="AQ201" s="51"/>
      <c r="AR201" s="51"/>
      <c r="AS201" s="51"/>
      <c r="AT201" s="51"/>
      <c r="AU201" s="51"/>
      <c r="AV201" s="51"/>
      <c r="AW201" s="51"/>
      <c r="AX201" s="84"/>
      <c r="AY201" s="83"/>
      <c r="AZ201" s="51"/>
      <c r="BA201" s="51"/>
      <c r="BB201" s="51"/>
      <c r="BC201" s="51"/>
      <c r="BD201" s="51"/>
      <c r="BE201" s="51"/>
      <c r="BF201" s="84"/>
    </row>
    <row r="202" spans="1:58" ht="15.75" customHeight="1" x14ac:dyDescent="0.2">
      <c r="A202" s="78"/>
      <c r="B202" s="83"/>
      <c r="C202" s="51"/>
      <c r="D202" s="51"/>
      <c r="E202" s="51"/>
      <c r="F202" s="51"/>
      <c r="G202" s="84"/>
      <c r="H202" s="83"/>
      <c r="I202" s="51"/>
      <c r="J202" s="51"/>
      <c r="K202" s="51"/>
      <c r="L202" s="51"/>
      <c r="M202" s="51"/>
      <c r="N202" s="51"/>
      <c r="O202" s="51"/>
      <c r="P202" s="51"/>
      <c r="Q202" s="51"/>
      <c r="R202" s="51"/>
      <c r="S202" s="51"/>
      <c r="T202" s="84"/>
      <c r="U202" s="83"/>
      <c r="V202" s="51"/>
      <c r="W202" s="51"/>
      <c r="X202" s="51"/>
      <c r="Y202" s="51"/>
      <c r="Z202" s="51"/>
      <c r="AA202" s="51"/>
      <c r="AB202" s="51"/>
      <c r="AC202" s="51"/>
      <c r="AD202" s="84"/>
      <c r="AE202" s="83"/>
      <c r="AF202" s="51"/>
      <c r="AG202" s="51"/>
      <c r="AH202" s="51"/>
      <c r="AI202" s="51"/>
      <c r="AJ202" s="51"/>
      <c r="AK202" s="51"/>
      <c r="AL202" s="51"/>
      <c r="AM202" s="51"/>
      <c r="AN202" s="84"/>
      <c r="AO202" s="83"/>
      <c r="AP202" s="51"/>
      <c r="AQ202" s="51"/>
      <c r="AR202" s="51"/>
      <c r="AS202" s="51"/>
      <c r="AT202" s="51"/>
      <c r="AU202" s="51"/>
      <c r="AV202" s="51"/>
      <c r="AW202" s="51"/>
      <c r="AX202" s="84"/>
      <c r="AY202" s="83"/>
      <c r="AZ202" s="51"/>
      <c r="BA202" s="51"/>
      <c r="BB202" s="51"/>
      <c r="BC202" s="51"/>
      <c r="BD202" s="51"/>
      <c r="BE202" s="51"/>
      <c r="BF202" s="84"/>
    </row>
    <row r="203" spans="1:58" ht="15.75" customHeight="1" x14ac:dyDescent="0.2">
      <c r="A203" s="78"/>
      <c r="B203" s="83"/>
      <c r="C203" s="51"/>
      <c r="D203" s="51"/>
      <c r="E203" s="51"/>
      <c r="F203" s="51"/>
      <c r="G203" s="84"/>
      <c r="H203" s="83"/>
      <c r="I203" s="51"/>
      <c r="J203" s="51"/>
      <c r="K203" s="51"/>
      <c r="L203" s="51"/>
      <c r="M203" s="51"/>
      <c r="N203" s="51"/>
      <c r="O203" s="51"/>
      <c r="P203" s="51"/>
      <c r="Q203" s="51"/>
      <c r="R203" s="51"/>
      <c r="S203" s="51"/>
      <c r="T203" s="84"/>
      <c r="U203" s="83"/>
      <c r="V203" s="51"/>
      <c r="W203" s="51"/>
      <c r="X203" s="51"/>
      <c r="Y203" s="51"/>
      <c r="Z203" s="51"/>
      <c r="AA203" s="51"/>
      <c r="AB203" s="51"/>
      <c r="AC203" s="51"/>
      <c r="AD203" s="84"/>
      <c r="AE203" s="83"/>
      <c r="AF203" s="51"/>
      <c r="AG203" s="51"/>
      <c r="AH203" s="51"/>
      <c r="AI203" s="51"/>
      <c r="AJ203" s="51"/>
      <c r="AK203" s="51"/>
      <c r="AL203" s="51"/>
      <c r="AM203" s="51"/>
      <c r="AN203" s="84"/>
      <c r="AO203" s="83"/>
      <c r="AP203" s="51"/>
      <c r="AQ203" s="51"/>
      <c r="AR203" s="51"/>
      <c r="AS203" s="51"/>
      <c r="AT203" s="51"/>
      <c r="AU203" s="51"/>
      <c r="AV203" s="51"/>
      <c r="AW203" s="51"/>
      <c r="AX203" s="84"/>
      <c r="AY203" s="83"/>
      <c r="AZ203" s="51"/>
      <c r="BA203" s="51"/>
      <c r="BB203" s="51"/>
      <c r="BC203" s="51"/>
      <c r="BD203" s="51"/>
      <c r="BE203" s="51"/>
      <c r="BF203" s="84"/>
    </row>
    <row r="204" spans="1:58" ht="15.75" customHeight="1" x14ac:dyDescent="0.2">
      <c r="A204" s="78"/>
      <c r="B204" s="83"/>
      <c r="C204" s="51"/>
      <c r="D204" s="51"/>
      <c r="E204" s="51"/>
      <c r="F204" s="51"/>
      <c r="G204" s="84"/>
      <c r="H204" s="83"/>
      <c r="I204" s="51"/>
      <c r="J204" s="51"/>
      <c r="K204" s="51"/>
      <c r="L204" s="51"/>
      <c r="M204" s="51"/>
      <c r="N204" s="51"/>
      <c r="O204" s="51"/>
      <c r="P204" s="51"/>
      <c r="Q204" s="51"/>
      <c r="R204" s="51"/>
      <c r="S204" s="51"/>
      <c r="T204" s="84"/>
      <c r="U204" s="83"/>
      <c r="V204" s="51"/>
      <c r="W204" s="51"/>
      <c r="X204" s="51"/>
      <c r="Y204" s="51"/>
      <c r="Z204" s="51"/>
      <c r="AA204" s="51"/>
      <c r="AB204" s="51"/>
      <c r="AC204" s="51"/>
      <c r="AD204" s="84"/>
      <c r="AE204" s="83"/>
      <c r="AF204" s="51"/>
      <c r="AG204" s="51"/>
      <c r="AH204" s="51"/>
      <c r="AI204" s="51"/>
      <c r="AJ204" s="51"/>
      <c r="AK204" s="51"/>
      <c r="AL204" s="51"/>
      <c r="AM204" s="51"/>
      <c r="AN204" s="84"/>
      <c r="AO204" s="83"/>
      <c r="AP204" s="51"/>
      <c r="AQ204" s="51"/>
      <c r="AR204" s="51"/>
      <c r="AS204" s="51"/>
      <c r="AT204" s="51"/>
      <c r="AU204" s="51"/>
      <c r="AV204" s="51"/>
      <c r="AW204" s="51"/>
      <c r="AX204" s="84"/>
      <c r="AY204" s="83"/>
      <c r="AZ204" s="51"/>
      <c r="BA204" s="51"/>
      <c r="BB204" s="51"/>
      <c r="BC204" s="51"/>
      <c r="BD204" s="51"/>
      <c r="BE204" s="51"/>
      <c r="BF204" s="84"/>
    </row>
    <row r="205" spans="1:58" ht="15.75" customHeight="1" x14ac:dyDescent="0.2">
      <c r="A205" s="79"/>
      <c r="B205" s="85"/>
      <c r="C205" s="86"/>
      <c r="D205" s="86"/>
      <c r="E205" s="86"/>
      <c r="F205" s="86"/>
      <c r="G205" s="87"/>
      <c r="H205" s="85"/>
      <c r="I205" s="86"/>
      <c r="J205" s="86"/>
      <c r="K205" s="86"/>
      <c r="L205" s="86"/>
      <c r="M205" s="86"/>
      <c r="N205" s="86"/>
      <c r="O205" s="86"/>
      <c r="P205" s="86"/>
      <c r="Q205" s="86"/>
      <c r="R205" s="86"/>
      <c r="S205" s="86"/>
      <c r="T205" s="87"/>
      <c r="U205" s="85"/>
      <c r="V205" s="86"/>
      <c r="W205" s="86"/>
      <c r="X205" s="86"/>
      <c r="Y205" s="86"/>
      <c r="Z205" s="86"/>
      <c r="AA205" s="86"/>
      <c r="AB205" s="86"/>
      <c r="AC205" s="86"/>
      <c r="AD205" s="87"/>
      <c r="AE205" s="85"/>
      <c r="AF205" s="86"/>
      <c r="AG205" s="86"/>
      <c r="AH205" s="86"/>
      <c r="AI205" s="86"/>
      <c r="AJ205" s="86"/>
      <c r="AK205" s="86"/>
      <c r="AL205" s="86"/>
      <c r="AM205" s="86"/>
      <c r="AN205" s="87"/>
      <c r="AO205" s="85"/>
      <c r="AP205" s="86"/>
      <c r="AQ205" s="86"/>
      <c r="AR205" s="86"/>
      <c r="AS205" s="86"/>
      <c r="AT205" s="86"/>
      <c r="AU205" s="86"/>
      <c r="AV205" s="86"/>
      <c r="AW205" s="86"/>
      <c r="AX205" s="87"/>
      <c r="AY205" s="85"/>
      <c r="AZ205" s="86"/>
      <c r="BA205" s="86"/>
      <c r="BB205" s="86"/>
      <c r="BC205" s="86"/>
      <c r="BD205" s="86"/>
      <c r="BE205" s="86"/>
      <c r="BF205" s="87"/>
    </row>
    <row r="206" spans="1:58" ht="15.75" customHeight="1" x14ac:dyDescent="0.2">
      <c r="A206" s="77"/>
      <c r="B206" s="80"/>
      <c r="C206" s="81"/>
      <c r="D206" s="81"/>
      <c r="E206" s="81"/>
      <c r="F206" s="81"/>
      <c r="G206" s="82"/>
      <c r="H206" s="80"/>
      <c r="I206" s="81"/>
      <c r="J206" s="81"/>
      <c r="K206" s="81"/>
      <c r="L206" s="81"/>
      <c r="M206" s="81"/>
      <c r="N206" s="81"/>
      <c r="O206" s="81"/>
      <c r="P206" s="81"/>
      <c r="Q206" s="81"/>
      <c r="R206" s="81"/>
      <c r="S206" s="81"/>
      <c r="T206" s="82"/>
      <c r="U206" s="80"/>
      <c r="V206" s="81"/>
      <c r="W206" s="81"/>
      <c r="X206" s="81"/>
      <c r="Y206" s="81"/>
      <c r="Z206" s="81"/>
      <c r="AA206" s="81"/>
      <c r="AB206" s="81"/>
      <c r="AC206" s="81"/>
      <c r="AD206" s="82"/>
      <c r="AE206" s="80"/>
      <c r="AF206" s="81"/>
      <c r="AG206" s="81"/>
      <c r="AH206" s="81"/>
      <c r="AI206" s="81"/>
      <c r="AJ206" s="81"/>
      <c r="AK206" s="81"/>
      <c r="AL206" s="81"/>
      <c r="AM206" s="81"/>
      <c r="AN206" s="82"/>
      <c r="AO206" s="80"/>
      <c r="AP206" s="81"/>
      <c r="AQ206" s="81"/>
      <c r="AR206" s="81"/>
      <c r="AS206" s="81"/>
      <c r="AT206" s="81"/>
      <c r="AU206" s="81"/>
      <c r="AV206" s="81"/>
      <c r="AW206" s="81"/>
      <c r="AX206" s="82"/>
      <c r="AY206" s="80"/>
      <c r="AZ206" s="81"/>
      <c r="BA206" s="81"/>
      <c r="BB206" s="81"/>
      <c r="BC206" s="81"/>
      <c r="BD206" s="81"/>
      <c r="BE206" s="81"/>
      <c r="BF206" s="82"/>
    </row>
    <row r="207" spans="1:58" ht="15.75" customHeight="1" x14ac:dyDescent="0.2">
      <c r="A207" s="78"/>
      <c r="B207" s="83"/>
      <c r="C207" s="51"/>
      <c r="D207" s="51"/>
      <c r="E207" s="51"/>
      <c r="F207" s="51"/>
      <c r="G207" s="84"/>
      <c r="H207" s="83"/>
      <c r="I207" s="51"/>
      <c r="J207" s="51"/>
      <c r="K207" s="51"/>
      <c r="L207" s="51"/>
      <c r="M207" s="51"/>
      <c r="N207" s="51"/>
      <c r="O207" s="51"/>
      <c r="P207" s="51"/>
      <c r="Q207" s="51"/>
      <c r="R207" s="51"/>
      <c r="S207" s="51"/>
      <c r="T207" s="84"/>
      <c r="U207" s="83"/>
      <c r="V207" s="51"/>
      <c r="W207" s="51"/>
      <c r="X207" s="51"/>
      <c r="Y207" s="51"/>
      <c r="Z207" s="51"/>
      <c r="AA207" s="51"/>
      <c r="AB207" s="51"/>
      <c r="AC207" s="51"/>
      <c r="AD207" s="84"/>
      <c r="AE207" s="83"/>
      <c r="AF207" s="51"/>
      <c r="AG207" s="51"/>
      <c r="AH207" s="51"/>
      <c r="AI207" s="51"/>
      <c r="AJ207" s="51"/>
      <c r="AK207" s="51"/>
      <c r="AL207" s="51"/>
      <c r="AM207" s="51"/>
      <c r="AN207" s="84"/>
      <c r="AO207" s="83"/>
      <c r="AP207" s="51"/>
      <c r="AQ207" s="51"/>
      <c r="AR207" s="51"/>
      <c r="AS207" s="51"/>
      <c r="AT207" s="51"/>
      <c r="AU207" s="51"/>
      <c r="AV207" s="51"/>
      <c r="AW207" s="51"/>
      <c r="AX207" s="84"/>
      <c r="AY207" s="83"/>
      <c r="AZ207" s="51"/>
      <c r="BA207" s="51"/>
      <c r="BB207" s="51"/>
      <c r="BC207" s="51"/>
      <c r="BD207" s="51"/>
      <c r="BE207" s="51"/>
      <c r="BF207" s="84"/>
    </row>
    <row r="208" spans="1:58" ht="15.75" customHeight="1" x14ac:dyDescent="0.2">
      <c r="A208" s="78"/>
      <c r="B208" s="83"/>
      <c r="C208" s="51"/>
      <c r="D208" s="51"/>
      <c r="E208" s="51"/>
      <c r="F208" s="51"/>
      <c r="G208" s="84"/>
      <c r="H208" s="83"/>
      <c r="I208" s="51"/>
      <c r="J208" s="51"/>
      <c r="K208" s="51"/>
      <c r="L208" s="51"/>
      <c r="M208" s="51"/>
      <c r="N208" s="51"/>
      <c r="O208" s="51"/>
      <c r="P208" s="51"/>
      <c r="Q208" s="51"/>
      <c r="R208" s="51"/>
      <c r="S208" s="51"/>
      <c r="T208" s="84"/>
      <c r="U208" s="83"/>
      <c r="V208" s="51"/>
      <c r="W208" s="51"/>
      <c r="X208" s="51"/>
      <c r="Y208" s="51"/>
      <c r="Z208" s="51"/>
      <c r="AA208" s="51"/>
      <c r="AB208" s="51"/>
      <c r="AC208" s="51"/>
      <c r="AD208" s="84"/>
      <c r="AE208" s="83"/>
      <c r="AF208" s="51"/>
      <c r="AG208" s="51"/>
      <c r="AH208" s="51"/>
      <c r="AI208" s="51"/>
      <c r="AJ208" s="51"/>
      <c r="AK208" s="51"/>
      <c r="AL208" s="51"/>
      <c r="AM208" s="51"/>
      <c r="AN208" s="84"/>
      <c r="AO208" s="83"/>
      <c r="AP208" s="51"/>
      <c r="AQ208" s="51"/>
      <c r="AR208" s="51"/>
      <c r="AS208" s="51"/>
      <c r="AT208" s="51"/>
      <c r="AU208" s="51"/>
      <c r="AV208" s="51"/>
      <c r="AW208" s="51"/>
      <c r="AX208" s="84"/>
      <c r="AY208" s="83"/>
      <c r="AZ208" s="51"/>
      <c r="BA208" s="51"/>
      <c r="BB208" s="51"/>
      <c r="BC208" s="51"/>
      <c r="BD208" s="51"/>
      <c r="BE208" s="51"/>
      <c r="BF208" s="84"/>
    </row>
    <row r="209" spans="1:58" ht="15.75" customHeight="1" x14ac:dyDescent="0.2">
      <c r="A209" s="78"/>
      <c r="B209" s="83"/>
      <c r="C209" s="51"/>
      <c r="D209" s="51"/>
      <c r="E209" s="51"/>
      <c r="F209" s="51"/>
      <c r="G209" s="84"/>
      <c r="H209" s="83"/>
      <c r="I209" s="51"/>
      <c r="J209" s="51"/>
      <c r="K209" s="51"/>
      <c r="L209" s="51"/>
      <c r="M209" s="51"/>
      <c r="N209" s="51"/>
      <c r="O209" s="51"/>
      <c r="P209" s="51"/>
      <c r="Q209" s="51"/>
      <c r="R209" s="51"/>
      <c r="S209" s="51"/>
      <c r="T209" s="84"/>
      <c r="U209" s="83"/>
      <c r="V209" s="51"/>
      <c r="W209" s="51"/>
      <c r="X209" s="51"/>
      <c r="Y209" s="51"/>
      <c r="Z209" s="51"/>
      <c r="AA209" s="51"/>
      <c r="AB209" s="51"/>
      <c r="AC209" s="51"/>
      <c r="AD209" s="84"/>
      <c r="AE209" s="83"/>
      <c r="AF209" s="51"/>
      <c r="AG209" s="51"/>
      <c r="AH209" s="51"/>
      <c r="AI209" s="51"/>
      <c r="AJ209" s="51"/>
      <c r="AK209" s="51"/>
      <c r="AL209" s="51"/>
      <c r="AM209" s="51"/>
      <c r="AN209" s="84"/>
      <c r="AO209" s="83"/>
      <c r="AP209" s="51"/>
      <c r="AQ209" s="51"/>
      <c r="AR209" s="51"/>
      <c r="AS209" s="51"/>
      <c r="AT209" s="51"/>
      <c r="AU209" s="51"/>
      <c r="AV209" s="51"/>
      <c r="AW209" s="51"/>
      <c r="AX209" s="84"/>
      <c r="AY209" s="83"/>
      <c r="AZ209" s="51"/>
      <c r="BA209" s="51"/>
      <c r="BB209" s="51"/>
      <c r="BC209" s="51"/>
      <c r="BD209" s="51"/>
      <c r="BE209" s="51"/>
      <c r="BF209" s="84"/>
    </row>
    <row r="210" spans="1:58" ht="15.75" customHeight="1" x14ac:dyDescent="0.2">
      <c r="A210" s="78"/>
      <c r="B210" s="83"/>
      <c r="C210" s="51"/>
      <c r="D210" s="51"/>
      <c r="E210" s="51"/>
      <c r="F210" s="51"/>
      <c r="G210" s="84"/>
      <c r="H210" s="83"/>
      <c r="I210" s="51"/>
      <c r="J210" s="51"/>
      <c r="K210" s="51"/>
      <c r="L210" s="51"/>
      <c r="M210" s="51"/>
      <c r="N210" s="51"/>
      <c r="O210" s="51"/>
      <c r="P210" s="51"/>
      <c r="Q210" s="51"/>
      <c r="R210" s="51"/>
      <c r="S210" s="51"/>
      <c r="T210" s="84"/>
      <c r="U210" s="83"/>
      <c r="V210" s="51"/>
      <c r="W210" s="51"/>
      <c r="X210" s="51"/>
      <c r="Y210" s="51"/>
      <c r="Z210" s="51"/>
      <c r="AA210" s="51"/>
      <c r="AB210" s="51"/>
      <c r="AC210" s="51"/>
      <c r="AD210" s="84"/>
      <c r="AE210" s="83"/>
      <c r="AF210" s="51"/>
      <c r="AG210" s="51"/>
      <c r="AH210" s="51"/>
      <c r="AI210" s="51"/>
      <c r="AJ210" s="51"/>
      <c r="AK210" s="51"/>
      <c r="AL210" s="51"/>
      <c r="AM210" s="51"/>
      <c r="AN210" s="84"/>
      <c r="AO210" s="83"/>
      <c r="AP210" s="51"/>
      <c r="AQ210" s="51"/>
      <c r="AR210" s="51"/>
      <c r="AS210" s="51"/>
      <c r="AT210" s="51"/>
      <c r="AU210" s="51"/>
      <c r="AV210" s="51"/>
      <c r="AW210" s="51"/>
      <c r="AX210" s="84"/>
      <c r="AY210" s="83"/>
      <c r="AZ210" s="51"/>
      <c r="BA210" s="51"/>
      <c r="BB210" s="51"/>
      <c r="BC210" s="51"/>
      <c r="BD210" s="51"/>
      <c r="BE210" s="51"/>
      <c r="BF210" s="84"/>
    </row>
    <row r="211" spans="1:58" ht="15.75" customHeight="1" x14ac:dyDescent="0.2">
      <c r="A211" s="78"/>
      <c r="B211" s="83"/>
      <c r="C211" s="51"/>
      <c r="D211" s="51"/>
      <c r="E211" s="51"/>
      <c r="F211" s="51"/>
      <c r="G211" s="84"/>
      <c r="H211" s="83"/>
      <c r="I211" s="51"/>
      <c r="J211" s="51"/>
      <c r="K211" s="51"/>
      <c r="L211" s="51"/>
      <c r="M211" s="51"/>
      <c r="N211" s="51"/>
      <c r="O211" s="51"/>
      <c r="P211" s="51"/>
      <c r="Q211" s="51"/>
      <c r="R211" s="51"/>
      <c r="S211" s="51"/>
      <c r="T211" s="84"/>
      <c r="U211" s="83"/>
      <c r="V211" s="51"/>
      <c r="W211" s="51"/>
      <c r="X211" s="51"/>
      <c r="Y211" s="51"/>
      <c r="Z211" s="51"/>
      <c r="AA211" s="51"/>
      <c r="AB211" s="51"/>
      <c r="AC211" s="51"/>
      <c r="AD211" s="84"/>
      <c r="AE211" s="83"/>
      <c r="AF211" s="51"/>
      <c r="AG211" s="51"/>
      <c r="AH211" s="51"/>
      <c r="AI211" s="51"/>
      <c r="AJ211" s="51"/>
      <c r="AK211" s="51"/>
      <c r="AL211" s="51"/>
      <c r="AM211" s="51"/>
      <c r="AN211" s="84"/>
      <c r="AO211" s="83"/>
      <c r="AP211" s="51"/>
      <c r="AQ211" s="51"/>
      <c r="AR211" s="51"/>
      <c r="AS211" s="51"/>
      <c r="AT211" s="51"/>
      <c r="AU211" s="51"/>
      <c r="AV211" s="51"/>
      <c r="AW211" s="51"/>
      <c r="AX211" s="84"/>
      <c r="AY211" s="83"/>
      <c r="AZ211" s="51"/>
      <c r="BA211" s="51"/>
      <c r="BB211" s="51"/>
      <c r="BC211" s="51"/>
      <c r="BD211" s="51"/>
      <c r="BE211" s="51"/>
      <c r="BF211" s="84"/>
    </row>
    <row r="212" spans="1:58" ht="15.75" customHeight="1" x14ac:dyDescent="0.2">
      <c r="A212" s="78"/>
      <c r="B212" s="83"/>
      <c r="C212" s="51"/>
      <c r="D212" s="51"/>
      <c r="E212" s="51"/>
      <c r="F212" s="51"/>
      <c r="G212" s="84"/>
      <c r="H212" s="83"/>
      <c r="I212" s="51"/>
      <c r="J212" s="51"/>
      <c r="K212" s="51"/>
      <c r="L212" s="51"/>
      <c r="M212" s="51"/>
      <c r="N212" s="51"/>
      <c r="O212" s="51"/>
      <c r="P212" s="51"/>
      <c r="Q212" s="51"/>
      <c r="R212" s="51"/>
      <c r="S212" s="51"/>
      <c r="T212" s="84"/>
      <c r="U212" s="83"/>
      <c r="V212" s="51"/>
      <c r="W212" s="51"/>
      <c r="X212" s="51"/>
      <c r="Y212" s="51"/>
      <c r="Z212" s="51"/>
      <c r="AA212" s="51"/>
      <c r="AB212" s="51"/>
      <c r="AC212" s="51"/>
      <c r="AD212" s="84"/>
      <c r="AE212" s="83"/>
      <c r="AF212" s="51"/>
      <c r="AG212" s="51"/>
      <c r="AH212" s="51"/>
      <c r="AI212" s="51"/>
      <c r="AJ212" s="51"/>
      <c r="AK212" s="51"/>
      <c r="AL212" s="51"/>
      <c r="AM212" s="51"/>
      <c r="AN212" s="84"/>
      <c r="AO212" s="83"/>
      <c r="AP212" s="51"/>
      <c r="AQ212" s="51"/>
      <c r="AR212" s="51"/>
      <c r="AS212" s="51"/>
      <c r="AT212" s="51"/>
      <c r="AU212" s="51"/>
      <c r="AV212" s="51"/>
      <c r="AW212" s="51"/>
      <c r="AX212" s="84"/>
      <c r="AY212" s="83"/>
      <c r="AZ212" s="51"/>
      <c r="BA212" s="51"/>
      <c r="BB212" s="51"/>
      <c r="BC212" s="51"/>
      <c r="BD212" s="51"/>
      <c r="BE212" s="51"/>
      <c r="BF212" s="84"/>
    </row>
    <row r="213" spans="1:58" ht="15.75" customHeight="1" x14ac:dyDescent="0.2">
      <c r="A213" s="78"/>
      <c r="B213" s="83"/>
      <c r="C213" s="51"/>
      <c r="D213" s="51"/>
      <c r="E213" s="51"/>
      <c r="F213" s="51"/>
      <c r="G213" s="84"/>
      <c r="H213" s="83"/>
      <c r="I213" s="51"/>
      <c r="J213" s="51"/>
      <c r="K213" s="51"/>
      <c r="L213" s="51"/>
      <c r="M213" s="51"/>
      <c r="N213" s="51"/>
      <c r="O213" s="51"/>
      <c r="P213" s="51"/>
      <c r="Q213" s="51"/>
      <c r="R213" s="51"/>
      <c r="S213" s="51"/>
      <c r="T213" s="84"/>
      <c r="U213" s="83"/>
      <c r="V213" s="51"/>
      <c r="W213" s="51"/>
      <c r="X213" s="51"/>
      <c r="Y213" s="51"/>
      <c r="Z213" s="51"/>
      <c r="AA213" s="51"/>
      <c r="AB213" s="51"/>
      <c r="AC213" s="51"/>
      <c r="AD213" s="84"/>
      <c r="AE213" s="83"/>
      <c r="AF213" s="51"/>
      <c r="AG213" s="51"/>
      <c r="AH213" s="51"/>
      <c r="AI213" s="51"/>
      <c r="AJ213" s="51"/>
      <c r="AK213" s="51"/>
      <c r="AL213" s="51"/>
      <c r="AM213" s="51"/>
      <c r="AN213" s="84"/>
      <c r="AO213" s="83"/>
      <c r="AP213" s="51"/>
      <c r="AQ213" s="51"/>
      <c r="AR213" s="51"/>
      <c r="AS213" s="51"/>
      <c r="AT213" s="51"/>
      <c r="AU213" s="51"/>
      <c r="AV213" s="51"/>
      <c r="AW213" s="51"/>
      <c r="AX213" s="84"/>
      <c r="AY213" s="83"/>
      <c r="AZ213" s="51"/>
      <c r="BA213" s="51"/>
      <c r="BB213" s="51"/>
      <c r="BC213" s="51"/>
      <c r="BD213" s="51"/>
      <c r="BE213" s="51"/>
      <c r="BF213" s="84"/>
    </row>
    <row r="214" spans="1:58" ht="15.75" customHeight="1" x14ac:dyDescent="0.2">
      <c r="A214" s="78"/>
      <c r="B214" s="83"/>
      <c r="C214" s="51"/>
      <c r="D214" s="51"/>
      <c r="E214" s="51"/>
      <c r="F214" s="51"/>
      <c r="G214" s="84"/>
      <c r="H214" s="83"/>
      <c r="I214" s="51"/>
      <c r="J214" s="51"/>
      <c r="K214" s="51"/>
      <c r="L214" s="51"/>
      <c r="M214" s="51"/>
      <c r="N214" s="51"/>
      <c r="O214" s="51"/>
      <c r="P214" s="51"/>
      <c r="Q214" s="51"/>
      <c r="R214" s="51"/>
      <c r="S214" s="51"/>
      <c r="T214" s="84"/>
      <c r="U214" s="83"/>
      <c r="V214" s="51"/>
      <c r="W214" s="51"/>
      <c r="X214" s="51"/>
      <c r="Y214" s="51"/>
      <c r="Z214" s="51"/>
      <c r="AA214" s="51"/>
      <c r="AB214" s="51"/>
      <c r="AC214" s="51"/>
      <c r="AD214" s="84"/>
      <c r="AE214" s="83"/>
      <c r="AF214" s="51"/>
      <c r="AG214" s="51"/>
      <c r="AH214" s="51"/>
      <c r="AI214" s="51"/>
      <c r="AJ214" s="51"/>
      <c r="AK214" s="51"/>
      <c r="AL214" s="51"/>
      <c r="AM214" s="51"/>
      <c r="AN214" s="84"/>
      <c r="AO214" s="83"/>
      <c r="AP214" s="51"/>
      <c r="AQ214" s="51"/>
      <c r="AR214" s="51"/>
      <c r="AS214" s="51"/>
      <c r="AT214" s="51"/>
      <c r="AU214" s="51"/>
      <c r="AV214" s="51"/>
      <c r="AW214" s="51"/>
      <c r="AX214" s="84"/>
      <c r="AY214" s="83"/>
      <c r="AZ214" s="51"/>
      <c r="BA214" s="51"/>
      <c r="BB214" s="51"/>
      <c r="BC214" s="51"/>
      <c r="BD214" s="51"/>
      <c r="BE214" s="51"/>
      <c r="BF214" s="84"/>
    </row>
    <row r="215" spans="1:58" ht="15.75" customHeight="1" x14ac:dyDescent="0.2">
      <c r="A215" s="78"/>
      <c r="B215" s="83"/>
      <c r="C215" s="51"/>
      <c r="D215" s="51"/>
      <c r="E215" s="51"/>
      <c r="F215" s="51"/>
      <c r="G215" s="84"/>
      <c r="H215" s="83"/>
      <c r="I215" s="51"/>
      <c r="J215" s="51"/>
      <c r="K215" s="51"/>
      <c r="L215" s="51"/>
      <c r="M215" s="51"/>
      <c r="N215" s="51"/>
      <c r="O215" s="51"/>
      <c r="P215" s="51"/>
      <c r="Q215" s="51"/>
      <c r="R215" s="51"/>
      <c r="S215" s="51"/>
      <c r="T215" s="84"/>
      <c r="U215" s="83"/>
      <c r="V215" s="51"/>
      <c r="W215" s="51"/>
      <c r="X215" s="51"/>
      <c r="Y215" s="51"/>
      <c r="Z215" s="51"/>
      <c r="AA215" s="51"/>
      <c r="AB215" s="51"/>
      <c r="AC215" s="51"/>
      <c r="AD215" s="84"/>
      <c r="AE215" s="83"/>
      <c r="AF215" s="51"/>
      <c r="AG215" s="51"/>
      <c r="AH215" s="51"/>
      <c r="AI215" s="51"/>
      <c r="AJ215" s="51"/>
      <c r="AK215" s="51"/>
      <c r="AL215" s="51"/>
      <c r="AM215" s="51"/>
      <c r="AN215" s="84"/>
      <c r="AO215" s="83"/>
      <c r="AP215" s="51"/>
      <c r="AQ215" s="51"/>
      <c r="AR215" s="51"/>
      <c r="AS215" s="51"/>
      <c r="AT215" s="51"/>
      <c r="AU215" s="51"/>
      <c r="AV215" s="51"/>
      <c r="AW215" s="51"/>
      <c r="AX215" s="84"/>
      <c r="AY215" s="83"/>
      <c r="AZ215" s="51"/>
      <c r="BA215" s="51"/>
      <c r="BB215" s="51"/>
      <c r="BC215" s="51"/>
      <c r="BD215" s="51"/>
      <c r="BE215" s="51"/>
      <c r="BF215" s="84"/>
    </row>
    <row r="216" spans="1:58" ht="15.75" customHeight="1" x14ac:dyDescent="0.2">
      <c r="A216" s="79"/>
      <c r="B216" s="85"/>
      <c r="C216" s="86"/>
      <c r="D216" s="86"/>
      <c r="E216" s="86"/>
      <c r="F216" s="86"/>
      <c r="G216" s="87"/>
      <c r="H216" s="85"/>
      <c r="I216" s="86"/>
      <c r="J216" s="86"/>
      <c r="K216" s="86"/>
      <c r="L216" s="86"/>
      <c r="M216" s="86"/>
      <c r="N216" s="86"/>
      <c r="O216" s="86"/>
      <c r="P216" s="86"/>
      <c r="Q216" s="86"/>
      <c r="R216" s="86"/>
      <c r="S216" s="86"/>
      <c r="T216" s="87"/>
      <c r="U216" s="85"/>
      <c r="V216" s="86"/>
      <c r="W216" s="86"/>
      <c r="X216" s="86"/>
      <c r="Y216" s="86"/>
      <c r="Z216" s="86"/>
      <c r="AA216" s="86"/>
      <c r="AB216" s="86"/>
      <c r="AC216" s="86"/>
      <c r="AD216" s="87"/>
      <c r="AE216" s="85"/>
      <c r="AF216" s="86"/>
      <c r="AG216" s="86"/>
      <c r="AH216" s="86"/>
      <c r="AI216" s="86"/>
      <c r="AJ216" s="86"/>
      <c r="AK216" s="86"/>
      <c r="AL216" s="86"/>
      <c r="AM216" s="86"/>
      <c r="AN216" s="87"/>
      <c r="AO216" s="85"/>
      <c r="AP216" s="86"/>
      <c r="AQ216" s="86"/>
      <c r="AR216" s="86"/>
      <c r="AS216" s="86"/>
      <c r="AT216" s="86"/>
      <c r="AU216" s="86"/>
      <c r="AV216" s="86"/>
      <c r="AW216" s="86"/>
      <c r="AX216" s="87"/>
      <c r="AY216" s="85"/>
      <c r="AZ216" s="86"/>
      <c r="BA216" s="86"/>
      <c r="BB216" s="86"/>
      <c r="BC216" s="86"/>
      <c r="BD216" s="86"/>
      <c r="BE216" s="86"/>
      <c r="BF216" s="87"/>
    </row>
    <row r="217" spans="1:58" ht="15.75" customHeight="1" x14ac:dyDescent="0.2">
      <c r="A217" s="77"/>
      <c r="B217" s="80"/>
      <c r="C217" s="81"/>
      <c r="D217" s="81"/>
      <c r="E217" s="81"/>
      <c r="F217" s="81"/>
      <c r="G217" s="82"/>
      <c r="H217" s="80"/>
      <c r="I217" s="81"/>
      <c r="J217" s="81"/>
      <c r="K217" s="81"/>
      <c r="L217" s="81"/>
      <c r="M217" s="81"/>
      <c r="N217" s="81"/>
      <c r="O217" s="81"/>
      <c r="P217" s="81"/>
      <c r="Q217" s="81"/>
      <c r="R217" s="81"/>
      <c r="S217" s="81"/>
      <c r="T217" s="82"/>
      <c r="U217" s="80"/>
      <c r="V217" s="81"/>
      <c r="W217" s="81"/>
      <c r="X217" s="81"/>
      <c r="Y217" s="81"/>
      <c r="Z217" s="81"/>
      <c r="AA217" s="81"/>
      <c r="AB217" s="81"/>
      <c r="AC217" s="81"/>
      <c r="AD217" s="82"/>
      <c r="AE217" s="80"/>
      <c r="AF217" s="81"/>
      <c r="AG217" s="81"/>
      <c r="AH217" s="81"/>
      <c r="AI217" s="81"/>
      <c r="AJ217" s="81"/>
      <c r="AK217" s="81"/>
      <c r="AL217" s="81"/>
      <c r="AM217" s="81"/>
      <c r="AN217" s="82"/>
      <c r="AO217" s="80"/>
      <c r="AP217" s="81"/>
      <c r="AQ217" s="81"/>
      <c r="AR217" s="81"/>
      <c r="AS217" s="81"/>
      <c r="AT217" s="81"/>
      <c r="AU217" s="81"/>
      <c r="AV217" s="81"/>
      <c r="AW217" s="81"/>
      <c r="AX217" s="82"/>
      <c r="AY217" s="80"/>
      <c r="AZ217" s="81"/>
      <c r="BA217" s="81"/>
      <c r="BB217" s="81"/>
      <c r="BC217" s="81"/>
      <c r="BD217" s="81"/>
      <c r="BE217" s="81"/>
      <c r="BF217" s="82"/>
    </row>
    <row r="218" spans="1:58" ht="15.75" customHeight="1" x14ac:dyDescent="0.2">
      <c r="A218" s="78"/>
      <c r="B218" s="83"/>
      <c r="C218" s="51"/>
      <c r="D218" s="51"/>
      <c r="E218" s="51"/>
      <c r="F218" s="51"/>
      <c r="G218" s="84"/>
      <c r="H218" s="83"/>
      <c r="I218" s="51"/>
      <c r="J218" s="51"/>
      <c r="K218" s="51"/>
      <c r="L218" s="51"/>
      <c r="M218" s="51"/>
      <c r="N218" s="51"/>
      <c r="O218" s="51"/>
      <c r="P218" s="51"/>
      <c r="Q218" s="51"/>
      <c r="R218" s="51"/>
      <c r="S218" s="51"/>
      <c r="T218" s="84"/>
      <c r="U218" s="83"/>
      <c r="V218" s="51"/>
      <c r="W218" s="51"/>
      <c r="X218" s="51"/>
      <c r="Y218" s="51"/>
      <c r="Z218" s="51"/>
      <c r="AA218" s="51"/>
      <c r="AB218" s="51"/>
      <c r="AC218" s="51"/>
      <c r="AD218" s="84"/>
      <c r="AE218" s="83"/>
      <c r="AF218" s="51"/>
      <c r="AG218" s="51"/>
      <c r="AH218" s="51"/>
      <c r="AI218" s="51"/>
      <c r="AJ218" s="51"/>
      <c r="AK218" s="51"/>
      <c r="AL218" s="51"/>
      <c r="AM218" s="51"/>
      <c r="AN218" s="84"/>
      <c r="AO218" s="83"/>
      <c r="AP218" s="51"/>
      <c r="AQ218" s="51"/>
      <c r="AR218" s="51"/>
      <c r="AS218" s="51"/>
      <c r="AT218" s="51"/>
      <c r="AU218" s="51"/>
      <c r="AV218" s="51"/>
      <c r="AW218" s="51"/>
      <c r="AX218" s="84"/>
      <c r="AY218" s="83"/>
      <c r="AZ218" s="51"/>
      <c r="BA218" s="51"/>
      <c r="BB218" s="51"/>
      <c r="BC218" s="51"/>
      <c r="BD218" s="51"/>
      <c r="BE218" s="51"/>
      <c r="BF218" s="84"/>
    </row>
    <row r="219" spans="1:58" ht="15.75" customHeight="1" x14ac:dyDescent="0.2">
      <c r="A219" s="78"/>
      <c r="B219" s="83"/>
      <c r="C219" s="51"/>
      <c r="D219" s="51"/>
      <c r="E219" s="51"/>
      <c r="F219" s="51"/>
      <c r="G219" s="84"/>
      <c r="H219" s="83"/>
      <c r="I219" s="51"/>
      <c r="J219" s="51"/>
      <c r="K219" s="51"/>
      <c r="L219" s="51"/>
      <c r="M219" s="51"/>
      <c r="N219" s="51"/>
      <c r="O219" s="51"/>
      <c r="P219" s="51"/>
      <c r="Q219" s="51"/>
      <c r="R219" s="51"/>
      <c r="S219" s="51"/>
      <c r="T219" s="84"/>
      <c r="U219" s="83"/>
      <c r="V219" s="51"/>
      <c r="W219" s="51"/>
      <c r="X219" s="51"/>
      <c r="Y219" s="51"/>
      <c r="Z219" s="51"/>
      <c r="AA219" s="51"/>
      <c r="AB219" s="51"/>
      <c r="AC219" s="51"/>
      <c r="AD219" s="84"/>
      <c r="AE219" s="83"/>
      <c r="AF219" s="51"/>
      <c r="AG219" s="51"/>
      <c r="AH219" s="51"/>
      <c r="AI219" s="51"/>
      <c r="AJ219" s="51"/>
      <c r="AK219" s="51"/>
      <c r="AL219" s="51"/>
      <c r="AM219" s="51"/>
      <c r="AN219" s="84"/>
      <c r="AO219" s="83"/>
      <c r="AP219" s="51"/>
      <c r="AQ219" s="51"/>
      <c r="AR219" s="51"/>
      <c r="AS219" s="51"/>
      <c r="AT219" s="51"/>
      <c r="AU219" s="51"/>
      <c r="AV219" s="51"/>
      <c r="AW219" s="51"/>
      <c r="AX219" s="84"/>
      <c r="AY219" s="83"/>
      <c r="AZ219" s="51"/>
      <c r="BA219" s="51"/>
      <c r="BB219" s="51"/>
      <c r="BC219" s="51"/>
      <c r="BD219" s="51"/>
      <c r="BE219" s="51"/>
      <c r="BF219" s="84"/>
    </row>
    <row r="220" spans="1:58" ht="15.75" customHeight="1" x14ac:dyDescent="0.2">
      <c r="A220" s="78"/>
      <c r="B220" s="83"/>
      <c r="C220" s="51"/>
      <c r="D220" s="51"/>
      <c r="E220" s="51"/>
      <c r="F220" s="51"/>
      <c r="G220" s="84"/>
      <c r="H220" s="83"/>
      <c r="I220" s="51"/>
      <c r="J220" s="51"/>
      <c r="K220" s="51"/>
      <c r="L220" s="51"/>
      <c r="M220" s="51"/>
      <c r="N220" s="51"/>
      <c r="O220" s="51"/>
      <c r="P220" s="51"/>
      <c r="Q220" s="51"/>
      <c r="R220" s="51"/>
      <c r="S220" s="51"/>
      <c r="T220" s="84"/>
      <c r="U220" s="83"/>
      <c r="V220" s="51"/>
      <c r="W220" s="51"/>
      <c r="X220" s="51"/>
      <c r="Y220" s="51"/>
      <c r="Z220" s="51"/>
      <c r="AA220" s="51"/>
      <c r="AB220" s="51"/>
      <c r="AC220" s="51"/>
      <c r="AD220" s="84"/>
      <c r="AE220" s="83"/>
      <c r="AF220" s="51"/>
      <c r="AG220" s="51"/>
      <c r="AH220" s="51"/>
      <c r="AI220" s="51"/>
      <c r="AJ220" s="51"/>
      <c r="AK220" s="51"/>
      <c r="AL220" s="51"/>
      <c r="AM220" s="51"/>
      <c r="AN220" s="84"/>
      <c r="AO220" s="83"/>
      <c r="AP220" s="51"/>
      <c r="AQ220" s="51"/>
      <c r="AR220" s="51"/>
      <c r="AS220" s="51"/>
      <c r="AT220" s="51"/>
      <c r="AU220" s="51"/>
      <c r="AV220" s="51"/>
      <c r="AW220" s="51"/>
      <c r="AX220" s="84"/>
      <c r="AY220" s="83"/>
      <c r="AZ220" s="51"/>
      <c r="BA220" s="51"/>
      <c r="BB220" s="51"/>
      <c r="BC220" s="51"/>
      <c r="BD220" s="51"/>
      <c r="BE220" s="51"/>
      <c r="BF220" s="84"/>
    </row>
    <row r="221" spans="1:58" ht="15.75" customHeight="1" x14ac:dyDescent="0.2">
      <c r="A221" s="78"/>
      <c r="B221" s="83"/>
      <c r="C221" s="51"/>
      <c r="D221" s="51"/>
      <c r="E221" s="51"/>
      <c r="F221" s="51"/>
      <c r="G221" s="84"/>
      <c r="H221" s="83"/>
      <c r="I221" s="51"/>
      <c r="J221" s="51"/>
      <c r="K221" s="51"/>
      <c r="L221" s="51"/>
      <c r="M221" s="51"/>
      <c r="N221" s="51"/>
      <c r="O221" s="51"/>
      <c r="P221" s="51"/>
      <c r="Q221" s="51"/>
      <c r="R221" s="51"/>
      <c r="S221" s="51"/>
      <c r="T221" s="84"/>
      <c r="U221" s="83"/>
      <c r="V221" s="51"/>
      <c r="W221" s="51"/>
      <c r="X221" s="51"/>
      <c r="Y221" s="51"/>
      <c r="Z221" s="51"/>
      <c r="AA221" s="51"/>
      <c r="AB221" s="51"/>
      <c r="AC221" s="51"/>
      <c r="AD221" s="84"/>
      <c r="AE221" s="83"/>
      <c r="AF221" s="51"/>
      <c r="AG221" s="51"/>
      <c r="AH221" s="51"/>
      <c r="AI221" s="51"/>
      <c r="AJ221" s="51"/>
      <c r="AK221" s="51"/>
      <c r="AL221" s="51"/>
      <c r="AM221" s="51"/>
      <c r="AN221" s="84"/>
      <c r="AO221" s="83"/>
      <c r="AP221" s="51"/>
      <c r="AQ221" s="51"/>
      <c r="AR221" s="51"/>
      <c r="AS221" s="51"/>
      <c r="AT221" s="51"/>
      <c r="AU221" s="51"/>
      <c r="AV221" s="51"/>
      <c r="AW221" s="51"/>
      <c r="AX221" s="84"/>
      <c r="AY221" s="83"/>
      <c r="AZ221" s="51"/>
      <c r="BA221" s="51"/>
      <c r="BB221" s="51"/>
      <c r="BC221" s="51"/>
      <c r="BD221" s="51"/>
      <c r="BE221" s="51"/>
      <c r="BF221" s="84"/>
    </row>
    <row r="222" spans="1:58" ht="15.75" customHeight="1" x14ac:dyDescent="0.2">
      <c r="A222" s="78"/>
      <c r="B222" s="83"/>
      <c r="C222" s="51"/>
      <c r="D222" s="51"/>
      <c r="E222" s="51"/>
      <c r="F222" s="51"/>
      <c r="G222" s="84"/>
      <c r="H222" s="83"/>
      <c r="I222" s="51"/>
      <c r="J222" s="51"/>
      <c r="K222" s="51"/>
      <c r="L222" s="51"/>
      <c r="M222" s="51"/>
      <c r="N222" s="51"/>
      <c r="O222" s="51"/>
      <c r="P222" s="51"/>
      <c r="Q222" s="51"/>
      <c r="R222" s="51"/>
      <c r="S222" s="51"/>
      <c r="T222" s="84"/>
      <c r="U222" s="83"/>
      <c r="V222" s="51"/>
      <c r="W222" s="51"/>
      <c r="X222" s="51"/>
      <c r="Y222" s="51"/>
      <c r="Z222" s="51"/>
      <c r="AA222" s="51"/>
      <c r="AB222" s="51"/>
      <c r="AC222" s="51"/>
      <c r="AD222" s="84"/>
      <c r="AE222" s="83"/>
      <c r="AF222" s="51"/>
      <c r="AG222" s="51"/>
      <c r="AH222" s="51"/>
      <c r="AI222" s="51"/>
      <c r="AJ222" s="51"/>
      <c r="AK222" s="51"/>
      <c r="AL222" s="51"/>
      <c r="AM222" s="51"/>
      <c r="AN222" s="84"/>
      <c r="AO222" s="83"/>
      <c r="AP222" s="51"/>
      <c r="AQ222" s="51"/>
      <c r="AR222" s="51"/>
      <c r="AS222" s="51"/>
      <c r="AT222" s="51"/>
      <c r="AU222" s="51"/>
      <c r="AV222" s="51"/>
      <c r="AW222" s="51"/>
      <c r="AX222" s="84"/>
      <c r="AY222" s="83"/>
      <c r="AZ222" s="51"/>
      <c r="BA222" s="51"/>
      <c r="BB222" s="51"/>
      <c r="BC222" s="51"/>
      <c r="BD222" s="51"/>
      <c r="BE222" s="51"/>
      <c r="BF222" s="84"/>
    </row>
    <row r="223" spans="1:58" ht="15.75" customHeight="1" x14ac:dyDescent="0.2">
      <c r="A223" s="78"/>
      <c r="B223" s="83"/>
      <c r="C223" s="51"/>
      <c r="D223" s="51"/>
      <c r="E223" s="51"/>
      <c r="F223" s="51"/>
      <c r="G223" s="84"/>
      <c r="H223" s="83"/>
      <c r="I223" s="51"/>
      <c r="J223" s="51"/>
      <c r="K223" s="51"/>
      <c r="L223" s="51"/>
      <c r="M223" s="51"/>
      <c r="N223" s="51"/>
      <c r="O223" s="51"/>
      <c r="P223" s="51"/>
      <c r="Q223" s="51"/>
      <c r="R223" s="51"/>
      <c r="S223" s="51"/>
      <c r="T223" s="84"/>
      <c r="U223" s="83"/>
      <c r="V223" s="51"/>
      <c r="W223" s="51"/>
      <c r="X223" s="51"/>
      <c r="Y223" s="51"/>
      <c r="Z223" s="51"/>
      <c r="AA223" s="51"/>
      <c r="AB223" s="51"/>
      <c r="AC223" s="51"/>
      <c r="AD223" s="84"/>
      <c r="AE223" s="83"/>
      <c r="AF223" s="51"/>
      <c r="AG223" s="51"/>
      <c r="AH223" s="51"/>
      <c r="AI223" s="51"/>
      <c r="AJ223" s="51"/>
      <c r="AK223" s="51"/>
      <c r="AL223" s="51"/>
      <c r="AM223" s="51"/>
      <c r="AN223" s="84"/>
      <c r="AO223" s="83"/>
      <c r="AP223" s="51"/>
      <c r="AQ223" s="51"/>
      <c r="AR223" s="51"/>
      <c r="AS223" s="51"/>
      <c r="AT223" s="51"/>
      <c r="AU223" s="51"/>
      <c r="AV223" s="51"/>
      <c r="AW223" s="51"/>
      <c r="AX223" s="84"/>
      <c r="AY223" s="83"/>
      <c r="AZ223" s="51"/>
      <c r="BA223" s="51"/>
      <c r="BB223" s="51"/>
      <c r="BC223" s="51"/>
      <c r="BD223" s="51"/>
      <c r="BE223" s="51"/>
      <c r="BF223" s="84"/>
    </row>
    <row r="224" spans="1:58" ht="15.75" customHeight="1" x14ac:dyDescent="0.2">
      <c r="A224" s="78"/>
      <c r="B224" s="83"/>
      <c r="C224" s="51"/>
      <c r="D224" s="51"/>
      <c r="E224" s="51"/>
      <c r="F224" s="51"/>
      <c r="G224" s="84"/>
      <c r="H224" s="83"/>
      <c r="I224" s="51"/>
      <c r="J224" s="51"/>
      <c r="K224" s="51"/>
      <c r="L224" s="51"/>
      <c r="M224" s="51"/>
      <c r="N224" s="51"/>
      <c r="O224" s="51"/>
      <c r="P224" s="51"/>
      <c r="Q224" s="51"/>
      <c r="R224" s="51"/>
      <c r="S224" s="51"/>
      <c r="T224" s="84"/>
      <c r="U224" s="83"/>
      <c r="V224" s="51"/>
      <c r="W224" s="51"/>
      <c r="X224" s="51"/>
      <c r="Y224" s="51"/>
      <c r="Z224" s="51"/>
      <c r="AA224" s="51"/>
      <c r="AB224" s="51"/>
      <c r="AC224" s="51"/>
      <c r="AD224" s="84"/>
      <c r="AE224" s="83"/>
      <c r="AF224" s="51"/>
      <c r="AG224" s="51"/>
      <c r="AH224" s="51"/>
      <c r="AI224" s="51"/>
      <c r="AJ224" s="51"/>
      <c r="AK224" s="51"/>
      <c r="AL224" s="51"/>
      <c r="AM224" s="51"/>
      <c r="AN224" s="84"/>
      <c r="AO224" s="83"/>
      <c r="AP224" s="51"/>
      <c r="AQ224" s="51"/>
      <c r="AR224" s="51"/>
      <c r="AS224" s="51"/>
      <c r="AT224" s="51"/>
      <c r="AU224" s="51"/>
      <c r="AV224" s="51"/>
      <c r="AW224" s="51"/>
      <c r="AX224" s="84"/>
      <c r="AY224" s="83"/>
      <c r="AZ224" s="51"/>
      <c r="BA224" s="51"/>
      <c r="BB224" s="51"/>
      <c r="BC224" s="51"/>
      <c r="BD224" s="51"/>
      <c r="BE224" s="51"/>
      <c r="BF224" s="84"/>
    </row>
    <row r="225" spans="1:58" ht="15.75" customHeight="1" x14ac:dyDescent="0.2">
      <c r="A225" s="78"/>
      <c r="B225" s="83"/>
      <c r="C225" s="51"/>
      <c r="D225" s="51"/>
      <c r="E225" s="51"/>
      <c r="F225" s="51"/>
      <c r="G225" s="84"/>
      <c r="H225" s="83"/>
      <c r="I225" s="51"/>
      <c r="J225" s="51"/>
      <c r="K225" s="51"/>
      <c r="L225" s="51"/>
      <c r="M225" s="51"/>
      <c r="N225" s="51"/>
      <c r="O225" s="51"/>
      <c r="P225" s="51"/>
      <c r="Q225" s="51"/>
      <c r="R225" s="51"/>
      <c r="S225" s="51"/>
      <c r="T225" s="84"/>
      <c r="U225" s="83"/>
      <c r="V225" s="51"/>
      <c r="W225" s="51"/>
      <c r="X225" s="51"/>
      <c r="Y225" s="51"/>
      <c r="Z225" s="51"/>
      <c r="AA225" s="51"/>
      <c r="AB225" s="51"/>
      <c r="AC225" s="51"/>
      <c r="AD225" s="84"/>
      <c r="AE225" s="83"/>
      <c r="AF225" s="51"/>
      <c r="AG225" s="51"/>
      <c r="AH225" s="51"/>
      <c r="AI225" s="51"/>
      <c r="AJ225" s="51"/>
      <c r="AK225" s="51"/>
      <c r="AL225" s="51"/>
      <c r="AM225" s="51"/>
      <c r="AN225" s="84"/>
      <c r="AO225" s="83"/>
      <c r="AP225" s="51"/>
      <c r="AQ225" s="51"/>
      <c r="AR225" s="51"/>
      <c r="AS225" s="51"/>
      <c r="AT225" s="51"/>
      <c r="AU225" s="51"/>
      <c r="AV225" s="51"/>
      <c r="AW225" s="51"/>
      <c r="AX225" s="84"/>
      <c r="AY225" s="83"/>
      <c r="AZ225" s="51"/>
      <c r="BA225" s="51"/>
      <c r="BB225" s="51"/>
      <c r="BC225" s="51"/>
      <c r="BD225" s="51"/>
      <c r="BE225" s="51"/>
      <c r="BF225" s="84"/>
    </row>
    <row r="226" spans="1:58" ht="15.75" customHeight="1" x14ac:dyDescent="0.2">
      <c r="A226" s="78"/>
      <c r="B226" s="83"/>
      <c r="C226" s="51"/>
      <c r="D226" s="51"/>
      <c r="E226" s="51"/>
      <c r="F226" s="51"/>
      <c r="G226" s="84"/>
      <c r="H226" s="83"/>
      <c r="I226" s="51"/>
      <c r="J226" s="51"/>
      <c r="K226" s="51"/>
      <c r="L226" s="51"/>
      <c r="M226" s="51"/>
      <c r="N226" s="51"/>
      <c r="O226" s="51"/>
      <c r="P226" s="51"/>
      <c r="Q226" s="51"/>
      <c r="R226" s="51"/>
      <c r="S226" s="51"/>
      <c r="T226" s="84"/>
      <c r="U226" s="83"/>
      <c r="V226" s="51"/>
      <c r="W226" s="51"/>
      <c r="X226" s="51"/>
      <c r="Y226" s="51"/>
      <c r="Z226" s="51"/>
      <c r="AA226" s="51"/>
      <c r="AB226" s="51"/>
      <c r="AC226" s="51"/>
      <c r="AD226" s="84"/>
      <c r="AE226" s="83"/>
      <c r="AF226" s="51"/>
      <c r="AG226" s="51"/>
      <c r="AH226" s="51"/>
      <c r="AI226" s="51"/>
      <c r="AJ226" s="51"/>
      <c r="AK226" s="51"/>
      <c r="AL226" s="51"/>
      <c r="AM226" s="51"/>
      <c r="AN226" s="84"/>
      <c r="AO226" s="83"/>
      <c r="AP226" s="51"/>
      <c r="AQ226" s="51"/>
      <c r="AR226" s="51"/>
      <c r="AS226" s="51"/>
      <c r="AT226" s="51"/>
      <c r="AU226" s="51"/>
      <c r="AV226" s="51"/>
      <c r="AW226" s="51"/>
      <c r="AX226" s="84"/>
      <c r="AY226" s="83"/>
      <c r="AZ226" s="51"/>
      <c r="BA226" s="51"/>
      <c r="BB226" s="51"/>
      <c r="BC226" s="51"/>
      <c r="BD226" s="51"/>
      <c r="BE226" s="51"/>
      <c r="BF226" s="84"/>
    </row>
    <row r="227" spans="1:58" ht="15.75" customHeight="1" x14ac:dyDescent="0.2">
      <c r="A227" s="79"/>
      <c r="B227" s="85"/>
      <c r="C227" s="86"/>
      <c r="D227" s="86"/>
      <c r="E227" s="86"/>
      <c r="F227" s="86"/>
      <c r="G227" s="87"/>
      <c r="H227" s="85"/>
      <c r="I227" s="86"/>
      <c r="J227" s="86"/>
      <c r="K227" s="86"/>
      <c r="L227" s="86"/>
      <c r="M227" s="86"/>
      <c r="N227" s="86"/>
      <c r="O227" s="86"/>
      <c r="P227" s="86"/>
      <c r="Q227" s="86"/>
      <c r="R227" s="86"/>
      <c r="S227" s="86"/>
      <c r="T227" s="87"/>
      <c r="U227" s="85"/>
      <c r="V227" s="86"/>
      <c r="W227" s="86"/>
      <c r="X227" s="86"/>
      <c r="Y227" s="86"/>
      <c r="Z227" s="86"/>
      <c r="AA227" s="86"/>
      <c r="AB227" s="86"/>
      <c r="AC227" s="86"/>
      <c r="AD227" s="87"/>
      <c r="AE227" s="85"/>
      <c r="AF227" s="86"/>
      <c r="AG227" s="86"/>
      <c r="AH227" s="86"/>
      <c r="AI227" s="86"/>
      <c r="AJ227" s="86"/>
      <c r="AK227" s="86"/>
      <c r="AL227" s="86"/>
      <c r="AM227" s="86"/>
      <c r="AN227" s="87"/>
      <c r="AO227" s="85"/>
      <c r="AP227" s="86"/>
      <c r="AQ227" s="86"/>
      <c r="AR227" s="86"/>
      <c r="AS227" s="86"/>
      <c r="AT227" s="86"/>
      <c r="AU227" s="86"/>
      <c r="AV227" s="86"/>
      <c r="AW227" s="86"/>
      <c r="AX227" s="87"/>
      <c r="AY227" s="85"/>
      <c r="AZ227" s="86"/>
      <c r="BA227" s="86"/>
      <c r="BB227" s="86"/>
      <c r="BC227" s="86"/>
      <c r="BD227" s="86"/>
      <c r="BE227" s="86"/>
      <c r="BF227" s="87"/>
    </row>
    <row r="228" spans="1:58" ht="15.75" customHeight="1" x14ac:dyDescent="0.2">
      <c r="A228" s="77"/>
      <c r="B228" s="80"/>
      <c r="C228" s="81"/>
      <c r="D228" s="81"/>
      <c r="E228" s="81"/>
      <c r="F228" s="81"/>
      <c r="G228" s="82"/>
      <c r="H228" s="80"/>
      <c r="I228" s="81"/>
      <c r="J228" s="81"/>
      <c r="K228" s="81"/>
      <c r="L228" s="81"/>
      <c r="M228" s="81"/>
      <c r="N228" s="81"/>
      <c r="O228" s="81"/>
      <c r="P228" s="81"/>
      <c r="Q228" s="81"/>
      <c r="R228" s="81"/>
      <c r="S228" s="81"/>
      <c r="T228" s="82"/>
      <c r="U228" s="80"/>
      <c r="V228" s="81"/>
      <c r="W228" s="81"/>
      <c r="X228" s="81"/>
      <c r="Y228" s="81"/>
      <c r="Z228" s="81"/>
      <c r="AA228" s="81"/>
      <c r="AB228" s="81"/>
      <c r="AC228" s="81"/>
      <c r="AD228" s="82"/>
      <c r="AE228" s="80"/>
      <c r="AF228" s="81"/>
      <c r="AG228" s="81"/>
      <c r="AH228" s="81"/>
      <c r="AI228" s="81"/>
      <c r="AJ228" s="81"/>
      <c r="AK228" s="81"/>
      <c r="AL228" s="81"/>
      <c r="AM228" s="81"/>
      <c r="AN228" s="82"/>
      <c r="AO228" s="80"/>
      <c r="AP228" s="81"/>
      <c r="AQ228" s="81"/>
      <c r="AR228" s="81"/>
      <c r="AS228" s="81"/>
      <c r="AT228" s="81"/>
      <c r="AU228" s="81"/>
      <c r="AV228" s="81"/>
      <c r="AW228" s="81"/>
      <c r="AX228" s="82"/>
      <c r="AY228" s="80"/>
      <c r="AZ228" s="81"/>
      <c r="BA228" s="81"/>
      <c r="BB228" s="81"/>
      <c r="BC228" s="81"/>
      <c r="BD228" s="81"/>
      <c r="BE228" s="81"/>
      <c r="BF228" s="82"/>
    </row>
    <row r="229" spans="1:58" ht="15.75" customHeight="1" x14ac:dyDescent="0.2">
      <c r="A229" s="78"/>
      <c r="B229" s="83"/>
      <c r="C229" s="51"/>
      <c r="D229" s="51"/>
      <c r="E229" s="51"/>
      <c r="F229" s="51"/>
      <c r="G229" s="84"/>
      <c r="H229" s="83"/>
      <c r="I229" s="51"/>
      <c r="J229" s="51"/>
      <c r="K229" s="51"/>
      <c r="L229" s="51"/>
      <c r="M229" s="51"/>
      <c r="N229" s="51"/>
      <c r="O229" s="51"/>
      <c r="P229" s="51"/>
      <c r="Q229" s="51"/>
      <c r="R229" s="51"/>
      <c r="S229" s="51"/>
      <c r="T229" s="84"/>
      <c r="U229" s="83"/>
      <c r="V229" s="51"/>
      <c r="W229" s="51"/>
      <c r="X229" s="51"/>
      <c r="Y229" s="51"/>
      <c r="Z229" s="51"/>
      <c r="AA229" s="51"/>
      <c r="AB229" s="51"/>
      <c r="AC229" s="51"/>
      <c r="AD229" s="84"/>
      <c r="AE229" s="83"/>
      <c r="AF229" s="51"/>
      <c r="AG229" s="51"/>
      <c r="AH229" s="51"/>
      <c r="AI229" s="51"/>
      <c r="AJ229" s="51"/>
      <c r="AK229" s="51"/>
      <c r="AL229" s="51"/>
      <c r="AM229" s="51"/>
      <c r="AN229" s="84"/>
      <c r="AO229" s="83"/>
      <c r="AP229" s="51"/>
      <c r="AQ229" s="51"/>
      <c r="AR229" s="51"/>
      <c r="AS229" s="51"/>
      <c r="AT229" s="51"/>
      <c r="AU229" s="51"/>
      <c r="AV229" s="51"/>
      <c r="AW229" s="51"/>
      <c r="AX229" s="84"/>
      <c r="AY229" s="83"/>
      <c r="AZ229" s="51"/>
      <c r="BA229" s="51"/>
      <c r="BB229" s="51"/>
      <c r="BC229" s="51"/>
      <c r="BD229" s="51"/>
      <c r="BE229" s="51"/>
      <c r="BF229" s="84"/>
    </row>
    <row r="230" spans="1:58" ht="15.75" customHeight="1" x14ac:dyDescent="0.2">
      <c r="A230" s="79"/>
      <c r="B230" s="85"/>
      <c r="C230" s="86"/>
      <c r="D230" s="86"/>
      <c r="E230" s="86"/>
      <c r="F230" s="86"/>
      <c r="G230" s="87"/>
      <c r="H230" s="85"/>
      <c r="I230" s="86"/>
      <c r="J230" s="86"/>
      <c r="K230" s="86"/>
      <c r="L230" s="86"/>
      <c r="M230" s="86"/>
      <c r="N230" s="86"/>
      <c r="O230" s="86"/>
      <c r="P230" s="86"/>
      <c r="Q230" s="86"/>
      <c r="R230" s="86"/>
      <c r="S230" s="86"/>
      <c r="T230" s="87"/>
      <c r="U230" s="85"/>
      <c r="V230" s="86"/>
      <c r="W230" s="86"/>
      <c r="X230" s="86"/>
      <c r="Y230" s="86"/>
      <c r="Z230" s="86"/>
      <c r="AA230" s="86"/>
      <c r="AB230" s="86"/>
      <c r="AC230" s="86"/>
      <c r="AD230" s="87"/>
      <c r="AE230" s="85"/>
      <c r="AF230" s="86"/>
      <c r="AG230" s="86"/>
      <c r="AH230" s="86"/>
      <c r="AI230" s="86"/>
      <c r="AJ230" s="86"/>
      <c r="AK230" s="86"/>
      <c r="AL230" s="86"/>
      <c r="AM230" s="86"/>
      <c r="AN230" s="87"/>
      <c r="AO230" s="85"/>
      <c r="AP230" s="86"/>
      <c r="AQ230" s="86"/>
      <c r="AR230" s="86"/>
      <c r="AS230" s="86"/>
      <c r="AT230" s="86"/>
      <c r="AU230" s="86"/>
      <c r="AV230" s="86"/>
      <c r="AW230" s="86"/>
      <c r="AX230" s="87"/>
      <c r="AY230" s="85"/>
      <c r="AZ230" s="86"/>
      <c r="BA230" s="86"/>
      <c r="BB230" s="86"/>
      <c r="BC230" s="86"/>
      <c r="BD230" s="86"/>
      <c r="BE230" s="86"/>
      <c r="BF230" s="87"/>
    </row>
    <row r="231" spans="1:58" ht="15.75" customHeight="1" x14ac:dyDescent="0.2"/>
    <row r="232" spans="1:58" ht="15.75" customHeight="1" x14ac:dyDescent="0.2"/>
    <row r="233" spans="1:58" ht="15.75" customHeight="1" x14ac:dyDescent="0.2"/>
    <row r="234" spans="1:58" ht="15.75" customHeight="1" x14ac:dyDescent="0.2"/>
    <row r="235" spans="1:58" ht="15.75" customHeight="1" x14ac:dyDescent="0.2"/>
    <row r="236" spans="1:58" ht="15.75" customHeight="1" x14ac:dyDescent="0.2"/>
    <row r="237" spans="1:58" ht="15.75" customHeight="1" x14ac:dyDescent="0.2"/>
    <row r="238" spans="1:58" ht="15.75" customHeight="1" x14ac:dyDescent="0.2"/>
    <row r="239" spans="1:58" ht="15.75" customHeight="1" x14ac:dyDescent="0.2"/>
    <row r="240" spans="1:5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0">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U52:AD62"/>
    <mergeCell ref="AE52:AN62"/>
    <mergeCell ref="AO52:AX62"/>
    <mergeCell ref="AY52:BF62"/>
    <mergeCell ref="A52:A62"/>
    <mergeCell ref="B63:G73"/>
    <mergeCell ref="H63:T73"/>
    <mergeCell ref="U63:AD73"/>
    <mergeCell ref="AE63:AN73"/>
    <mergeCell ref="AO63:AX73"/>
    <mergeCell ref="AY63:BF73"/>
    <mergeCell ref="A63:A73"/>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217:A227"/>
    <mergeCell ref="A173:A183"/>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sheetPr>
  <dimension ref="A1:BF1000"/>
  <sheetViews>
    <sheetView workbookViewId="0">
      <pane ySplit="6" topLeftCell="A7" activePane="bottomLeft" state="frozen"/>
      <selection pane="bottomLeft" activeCell="B8" sqref="B8"/>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5"/>
      <c r="AX1" s="1"/>
      <c r="AY1" s="1"/>
      <c r="AZ1" s="1"/>
      <c r="BA1" s="1"/>
      <c r="BB1" s="1"/>
      <c r="BC1" s="1"/>
      <c r="BD1" s="1"/>
      <c r="BE1" s="1"/>
      <c r="BF1" s="1"/>
    </row>
    <row r="2" spans="1:58" ht="12.75" customHeight="1" x14ac:dyDescent="0.2">
      <c r="A2" s="1"/>
      <c r="B2" s="1"/>
      <c r="C2" s="63" t="str">
        <f>'Executive Summary'!C2</f>
        <v>Data Period:</v>
      </c>
      <c r="D2" s="64"/>
      <c r="E2" s="64"/>
      <c r="F2" s="64"/>
      <c r="G2" s="64"/>
      <c r="H2" s="64"/>
      <c r="I2" s="64"/>
      <c r="J2" s="65"/>
      <c r="K2" s="67" t="str">
        <f>'Executive Summary'!K2</f>
        <v>2019-04-01 to 2020-03-31</v>
      </c>
      <c r="L2" s="64"/>
      <c r="M2" s="64"/>
      <c r="N2" s="64"/>
      <c r="O2" s="64"/>
      <c r="P2" s="64"/>
      <c r="Q2" s="64"/>
      <c r="R2" s="64"/>
      <c r="S2" s="65"/>
      <c r="T2" s="1"/>
      <c r="U2" s="1"/>
      <c r="V2" s="1"/>
      <c r="W2" s="1"/>
      <c r="X2" s="66" t="str">
        <f>'Executive Summary'!X2</f>
        <v>MONTHLY REPORT</v>
      </c>
      <c r="Y2" s="64"/>
      <c r="Z2" s="64"/>
      <c r="AA2" s="64"/>
      <c r="AB2" s="64"/>
      <c r="AC2" s="64"/>
      <c r="AD2" s="64"/>
      <c r="AE2" s="64"/>
      <c r="AF2" s="64"/>
      <c r="AG2" s="64"/>
      <c r="AH2" s="64"/>
      <c r="AI2" s="65"/>
      <c r="AJ2" s="1"/>
      <c r="AK2" s="1"/>
      <c r="AL2" s="1"/>
      <c r="AM2" s="1"/>
      <c r="AN2" s="1"/>
      <c r="AO2" s="63" t="str">
        <f>'Executive Summary'!AO2</f>
        <v>Type of Year:</v>
      </c>
      <c r="AP2" s="64"/>
      <c r="AQ2" s="64"/>
      <c r="AR2" s="64"/>
      <c r="AS2" s="64"/>
      <c r="AT2" s="64"/>
      <c r="AU2" s="65"/>
      <c r="AV2" s="67" t="str">
        <f>'Executive Summary'!AV2</f>
        <v>This financial year</v>
      </c>
      <c r="AW2" s="64"/>
      <c r="AX2" s="64"/>
      <c r="AY2" s="64"/>
      <c r="AZ2" s="64"/>
      <c r="BA2" s="64"/>
      <c r="BB2" s="64"/>
      <c r="BC2" s="64"/>
      <c r="BD2" s="64"/>
      <c r="BE2" s="64"/>
      <c r="BF2" s="65"/>
    </row>
    <row r="3" spans="1:58" ht="12.75" customHeight="1" x14ac:dyDescent="0.2">
      <c r="A3" s="1"/>
      <c r="B3" s="1"/>
      <c r="C3" s="71" t="str">
        <f>'Executive Summary'!C3</f>
        <v>Report Period:</v>
      </c>
      <c r="D3" s="64"/>
      <c r="E3" s="64"/>
      <c r="F3" s="64"/>
      <c r="G3" s="64"/>
      <c r="H3" s="64"/>
      <c r="I3" s="64"/>
      <c r="J3" s="65"/>
      <c r="K3" s="67" t="str">
        <f>'Executive Summary'!K3</f>
        <v>2020-02-01 to 2020-02-29</v>
      </c>
      <c r="L3" s="64"/>
      <c r="M3" s="64"/>
      <c r="N3" s="64"/>
      <c r="O3" s="64"/>
      <c r="P3" s="64"/>
      <c r="Q3" s="64"/>
      <c r="R3" s="64"/>
      <c r="S3" s="65"/>
      <c r="T3" s="1"/>
      <c r="U3" s="1"/>
      <c r="V3" s="1"/>
      <c r="W3" s="1"/>
      <c r="X3" s="1"/>
      <c r="Y3" s="1"/>
      <c r="Z3" s="1"/>
      <c r="AA3" s="1"/>
      <c r="AB3" s="1"/>
      <c r="AC3" s="1"/>
      <c r="AD3" s="1"/>
      <c r="AE3" s="1"/>
      <c r="AF3" s="1"/>
      <c r="AG3" s="1"/>
      <c r="AH3" s="1"/>
      <c r="AI3" s="1"/>
      <c r="AJ3" s="1"/>
      <c r="AK3" s="1"/>
      <c r="AL3" s="1"/>
      <c r="AM3" s="1"/>
      <c r="AN3" s="1"/>
      <c r="AO3" s="63" t="str">
        <f>'Executive Summary'!AO3</f>
        <v>Year Period:</v>
      </c>
      <c r="AP3" s="64"/>
      <c r="AQ3" s="64"/>
      <c r="AR3" s="64"/>
      <c r="AS3" s="64"/>
      <c r="AT3" s="64"/>
      <c r="AU3" s="65"/>
      <c r="AV3" s="67" t="str">
        <f>'Executive Summary'!AV3</f>
        <v>2019-04-01 to 2020-03-31</v>
      </c>
      <c r="AW3" s="64"/>
      <c r="AX3" s="64"/>
      <c r="AY3" s="64"/>
      <c r="AZ3" s="64"/>
      <c r="BA3" s="64"/>
      <c r="BB3" s="64"/>
      <c r="BC3" s="64"/>
      <c r="BD3" s="64"/>
      <c r="BE3" s="64"/>
      <c r="BF3" s="65"/>
    </row>
    <row r="4" spans="1:58" ht="12.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2.75" customHeight="1" x14ac:dyDescent="0.2">
      <c r="A5" s="109" t="s">
        <v>5</v>
      </c>
      <c r="B5" s="70"/>
      <c r="C5" s="109" t="s">
        <v>6</v>
      </c>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70"/>
    </row>
    <row r="6" spans="1:58" ht="12.75" customHeight="1" x14ac:dyDescent="0.2">
      <c r="A6" s="131" t="s">
        <v>9</v>
      </c>
      <c r="B6" s="132"/>
      <c r="C6" s="132"/>
      <c r="D6" s="132"/>
      <c r="E6" s="132"/>
      <c r="F6" s="132"/>
      <c r="G6" s="132"/>
      <c r="H6" s="132"/>
      <c r="I6" s="132"/>
      <c r="J6" s="133"/>
      <c r="K6" s="134" t="s">
        <v>12</v>
      </c>
      <c r="L6" s="132"/>
      <c r="M6" s="132"/>
      <c r="N6" s="135"/>
      <c r="O6" s="110" t="s">
        <v>14</v>
      </c>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2"/>
    </row>
    <row r="7" spans="1:58" ht="12.75" customHeight="1" x14ac:dyDescent="0.2">
      <c r="A7" s="113" t="s">
        <v>17</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5"/>
    </row>
    <row r="8" spans="1:58" ht="12.75" customHeight="1" x14ac:dyDescent="0.2">
      <c r="A8" s="117" t="s">
        <v>28</v>
      </c>
      <c r="B8" s="114"/>
      <c r="C8" s="114"/>
      <c r="D8" s="114"/>
      <c r="E8" s="114"/>
      <c r="F8" s="114"/>
      <c r="G8" s="114"/>
      <c r="H8" s="114"/>
      <c r="I8" s="114"/>
      <c r="J8" s="118"/>
      <c r="K8" s="119"/>
      <c r="L8" s="114"/>
      <c r="M8" s="114"/>
      <c r="N8" s="120"/>
      <c r="O8" s="116"/>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5"/>
    </row>
    <row r="9" spans="1:58" ht="12.75" customHeight="1" x14ac:dyDescent="0.2">
      <c r="A9" s="117" t="s">
        <v>32</v>
      </c>
      <c r="B9" s="114"/>
      <c r="C9" s="114"/>
      <c r="D9" s="114"/>
      <c r="E9" s="114"/>
      <c r="F9" s="114"/>
      <c r="G9" s="114"/>
      <c r="H9" s="114"/>
      <c r="I9" s="114"/>
      <c r="J9" s="118"/>
      <c r="K9" s="119"/>
      <c r="L9" s="114"/>
      <c r="M9" s="114"/>
      <c r="N9" s="120"/>
      <c r="O9" s="116"/>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5"/>
    </row>
    <row r="10" spans="1:58" ht="12.75" customHeight="1" x14ac:dyDescent="0.2">
      <c r="A10" s="117" t="s">
        <v>33</v>
      </c>
      <c r="B10" s="114"/>
      <c r="C10" s="114"/>
      <c r="D10" s="114"/>
      <c r="E10" s="114"/>
      <c r="F10" s="114"/>
      <c r="G10" s="114"/>
      <c r="H10" s="114"/>
      <c r="I10" s="114"/>
      <c r="J10" s="118"/>
      <c r="K10" s="119"/>
      <c r="L10" s="114"/>
      <c r="M10" s="114"/>
      <c r="N10" s="120"/>
      <c r="O10" s="116"/>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5"/>
    </row>
    <row r="11" spans="1:58" ht="12.75" customHeight="1" x14ac:dyDescent="0.2">
      <c r="A11" s="117" t="s">
        <v>37</v>
      </c>
      <c r="B11" s="114"/>
      <c r="C11" s="114"/>
      <c r="D11" s="114"/>
      <c r="E11" s="114"/>
      <c r="F11" s="114"/>
      <c r="G11" s="114"/>
      <c r="H11" s="114"/>
      <c r="I11" s="114"/>
      <c r="J11" s="118"/>
      <c r="K11" s="119"/>
      <c r="L11" s="114"/>
      <c r="M11" s="114"/>
      <c r="N11" s="120"/>
      <c r="O11" s="116"/>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5"/>
    </row>
    <row r="12" spans="1:58" ht="12.75" customHeight="1" x14ac:dyDescent="0.2">
      <c r="A12" s="117" t="s">
        <v>41</v>
      </c>
      <c r="B12" s="114"/>
      <c r="C12" s="114"/>
      <c r="D12" s="114"/>
      <c r="E12" s="114"/>
      <c r="F12" s="114"/>
      <c r="G12" s="114"/>
      <c r="H12" s="114"/>
      <c r="I12" s="114"/>
      <c r="J12" s="118"/>
      <c r="K12" s="119"/>
      <c r="L12" s="114"/>
      <c r="M12" s="114"/>
      <c r="N12" s="120"/>
      <c r="O12" s="116"/>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5"/>
    </row>
    <row r="13" spans="1:58" ht="12.75" customHeight="1" x14ac:dyDescent="0.2">
      <c r="A13" s="117" t="s">
        <v>43</v>
      </c>
      <c r="B13" s="114"/>
      <c r="C13" s="114"/>
      <c r="D13" s="114"/>
      <c r="E13" s="114"/>
      <c r="F13" s="114"/>
      <c r="G13" s="114"/>
      <c r="H13" s="114"/>
      <c r="I13" s="114"/>
      <c r="J13" s="118"/>
      <c r="K13" s="119"/>
      <c r="L13" s="114"/>
      <c r="M13" s="114"/>
      <c r="N13" s="120"/>
      <c r="O13" s="116"/>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5"/>
    </row>
    <row r="14" spans="1:58" ht="12.75" customHeight="1" x14ac:dyDescent="0.2">
      <c r="A14" s="117" t="s">
        <v>44</v>
      </c>
      <c r="B14" s="114"/>
      <c r="C14" s="114"/>
      <c r="D14" s="114"/>
      <c r="E14" s="114"/>
      <c r="F14" s="114"/>
      <c r="G14" s="114"/>
      <c r="H14" s="114"/>
      <c r="I14" s="114"/>
      <c r="J14" s="118"/>
      <c r="K14" s="119"/>
      <c r="L14" s="114"/>
      <c r="M14" s="114"/>
      <c r="N14" s="120"/>
      <c r="O14" s="116"/>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5"/>
    </row>
    <row r="15" spans="1:58" ht="12.75" customHeight="1" x14ac:dyDescent="0.2">
      <c r="A15" s="117" t="s">
        <v>45</v>
      </c>
      <c r="B15" s="114"/>
      <c r="C15" s="114"/>
      <c r="D15" s="114"/>
      <c r="E15" s="114"/>
      <c r="F15" s="114"/>
      <c r="G15" s="114"/>
      <c r="H15" s="114"/>
      <c r="I15" s="114"/>
      <c r="J15" s="118"/>
      <c r="K15" s="119"/>
      <c r="L15" s="114"/>
      <c r="M15" s="114"/>
      <c r="N15" s="120"/>
      <c r="O15" s="116"/>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5"/>
    </row>
    <row r="16" spans="1:58" ht="12.75" customHeight="1" x14ac:dyDescent="0.2">
      <c r="A16" s="117" t="s">
        <v>47</v>
      </c>
      <c r="B16" s="114"/>
      <c r="C16" s="114"/>
      <c r="D16" s="114"/>
      <c r="E16" s="114"/>
      <c r="F16" s="114"/>
      <c r="G16" s="114"/>
      <c r="H16" s="114"/>
      <c r="I16" s="114"/>
      <c r="J16" s="118"/>
      <c r="K16" s="119"/>
      <c r="L16" s="114"/>
      <c r="M16" s="114"/>
      <c r="N16" s="120"/>
      <c r="O16" s="116"/>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5"/>
    </row>
    <row r="17" spans="1:58" ht="41.25" customHeight="1" x14ac:dyDescent="0.2">
      <c r="A17" s="117" t="s">
        <v>51</v>
      </c>
      <c r="B17" s="114"/>
      <c r="C17" s="114"/>
      <c r="D17" s="114"/>
      <c r="E17" s="114"/>
      <c r="F17" s="114"/>
      <c r="G17" s="114"/>
      <c r="H17" s="114"/>
      <c r="I17" s="114"/>
      <c r="J17" s="118"/>
      <c r="K17" s="119"/>
      <c r="L17" s="114"/>
      <c r="M17" s="114"/>
      <c r="N17" s="120"/>
      <c r="O17" s="119"/>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5"/>
    </row>
    <row r="18" spans="1:58" ht="12.75" customHeight="1" x14ac:dyDescent="0.2">
      <c r="A18" s="121" t="s">
        <v>56</v>
      </c>
      <c r="B18" s="122"/>
      <c r="C18" s="122"/>
      <c r="D18" s="122"/>
      <c r="E18" s="122"/>
      <c r="F18" s="122"/>
      <c r="G18" s="122"/>
      <c r="H18" s="122"/>
      <c r="I18" s="122"/>
      <c r="J18" s="123"/>
      <c r="K18" s="127" t="s">
        <v>57</v>
      </c>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122"/>
      <c r="AS18" s="122"/>
      <c r="AT18" s="122"/>
      <c r="AU18" s="122"/>
      <c r="AV18" s="122"/>
      <c r="AW18" s="122"/>
      <c r="AX18" s="122"/>
      <c r="AY18" s="122"/>
      <c r="AZ18" s="122"/>
      <c r="BA18" s="122"/>
      <c r="BB18" s="122"/>
      <c r="BC18" s="122"/>
      <c r="BD18" s="122"/>
      <c r="BE18" s="122"/>
      <c r="BF18" s="128"/>
    </row>
    <row r="19" spans="1:58" ht="12.75" customHeight="1" x14ac:dyDescent="0.2">
      <c r="A19" s="124"/>
      <c r="B19" s="125"/>
      <c r="C19" s="125"/>
      <c r="D19" s="125"/>
      <c r="E19" s="125"/>
      <c r="F19" s="125"/>
      <c r="G19" s="125"/>
      <c r="H19" s="125"/>
      <c r="I19" s="125"/>
      <c r="J19" s="126"/>
      <c r="K19" s="129"/>
      <c r="L19" s="125"/>
      <c r="M19" s="125"/>
      <c r="N19" s="125"/>
      <c r="O19" s="125"/>
      <c r="P19" s="125"/>
      <c r="Q19" s="125"/>
      <c r="R19" s="125"/>
      <c r="S19" s="125"/>
      <c r="T19" s="125"/>
      <c r="U19" s="125"/>
      <c r="V19" s="125"/>
      <c r="W19" s="125"/>
      <c r="X19" s="125"/>
      <c r="Y19" s="125"/>
      <c r="Z19" s="125"/>
      <c r="AA19" s="125"/>
      <c r="AB19" s="125"/>
      <c r="AC19" s="125"/>
      <c r="AD19" s="125"/>
      <c r="AE19" s="125"/>
      <c r="AF19" s="125"/>
      <c r="AG19" s="125"/>
      <c r="AH19" s="125"/>
      <c r="AI19" s="125"/>
      <c r="AJ19" s="125"/>
      <c r="AK19" s="125"/>
      <c r="AL19" s="125"/>
      <c r="AM19" s="125"/>
      <c r="AN19" s="125"/>
      <c r="AO19" s="125"/>
      <c r="AP19" s="125"/>
      <c r="AQ19" s="125"/>
      <c r="AR19" s="125"/>
      <c r="AS19" s="125"/>
      <c r="AT19" s="125"/>
      <c r="AU19" s="125"/>
      <c r="AV19" s="125"/>
      <c r="AW19" s="125"/>
      <c r="AX19" s="125"/>
      <c r="AY19" s="125"/>
      <c r="AZ19" s="125"/>
      <c r="BA19" s="125"/>
      <c r="BB19" s="125"/>
      <c r="BC19" s="125"/>
      <c r="BD19" s="125"/>
      <c r="BE19" s="125"/>
      <c r="BF19" s="130"/>
    </row>
    <row r="20" spans="1:58" ht="12.75" customHeight="1" x14ac:dyDescent="0.2">
      <c r="A20" s="113" t="s">
        <v>60</v>
      </c>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c r="BE20" s="114"/>
      <c r="BF20" s="115"/>
    </row>
    <row r="21" spans="1:58" ht="12.75" customHeight="1" x14ac:dyDescent="0.2">
      <c r="A21" s="117" t="s">
        <v>64</v>
      </c>
      <c r="B21" s="114"/>
      <c r="C21" s="114"/>
      <c r="D21" s="114"/>
      <c r="E21" s="114"/>
      <c r="F21" s="114"/>
      <c r="G21" s="114"/>
      <c r="H21" s="114"/>
      <c r="I21" s="114"/>
      <c r="J21" s="118"/>
      <c r="K21" s="119"/>
      <c r="L21" s="114"/>
      <c r="M21" s="114"/>
      <c r="N21" s="120"/>
      <c r="O21" s="116"/>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5"/>
    </row>
    <row r="22" spans="1:58" ht="12.75" customHeight="1" x14ac:dyDescent="0.2">
      <c r="A22" s="117" t="s">
        <v>66</v>
      </c>
      <c r="B22" s="114"/>
      <c r="C22" s="114"/>
      <c r="D22" s="114"/>
      <c r="E22" s="114"/>
      <c r="F22" s="114"/>
      <c r="G22" s="114"/>
      <c r="H22" s="114"/>
      <c r="I22" s="114"/>
      <c r="J22" s="118"/>
      <c r="K22" s="119"/>
      <c r="L22" s="114"/>
      <c r="M22" s="114"/>
      <c r="N22" s="120"/>
      <c r="O22" s="116"/>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5"/>
    </row>
    <row r="23" spans="1:58" ht="12.75" customHeight="1" x14ac:dyDescent="0.2">
      <c r="A23" s="117" t="s">
        <v>67</v>
      </c>
      <c r="B23" s="114"/>
      <c r="C23" s="114"/>
      <c r="D23" s="114"/>
      <c r="E23" s="114"/>
      <c r="F23" s="114"/>
      <c r="G23" s="114"/>
      <c r="H23" s="114"/>
      <c r="I23" s="114"/>
      <c r="J23" s="118"/>
      <c r="K23" s="119"/>
      <c r="L23" s="114"/>
      <c r="M23" s="114"/>
      <c r="N23" s="120"/>
      <c r="O23" s="116"/>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5"/>
    </row>
    <row r="24" spans="1:58" ht="12.75" customHeight="1" x14ac:dyDescent="0.2">
      <c r="A24" s="117" t="s">
        <v>69</v>
      </c>
      <c r="B24" s="114"/>
      <c r="C24" s="114"/>
      <c r="D24" s="114"/>
      <c r="E24" s="114"/>
      <c r="F24" s="114"/>
      <c r="G24" s="114"/>
      <c r="H24" s="114"/>
      <c r="I24" s="114"/>
      <c r="J24" s="118"/>
      <c r="K24" s="119"/>
      <c r="L24" s="114"/>
      <c r="M24" s="114"/>
      <c r="N24" s="120"/>
      <c r="O24" s="116"/>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5"/>
    </row>
    <row r="25" spans="1:58" ht="12.75" customHeight="1" x14ac:dyDescent="0.2">
      <c r="A25" s="117" t="s">
        <v>70</v>
      </c>
      <c r="B25" s="114"/>
      <c r="C25" s="114"/>
      <c r="D25" s="114"/>
      <c r="E25" s="114"/>
      <c r="F25" s="114"/>
      <c r="G25" s="114"/>
      <c r="H25" s="114"/>
      <c r="I25" s="114"/>
      <c r="J25" s="118"/>
      <c r="K25" s="119"/>
      <c r="L25" s="114"/>
      <c r="M25" s="114"/>
      <c r="N25" s="120"/>
      <c r="O25" s="116"/>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c r="BE25" s="114"/>
      <c r="BF25" s="115"/>
    </row>
    <row r="26" spans="1:58" ht="12.75" customHeight="1" x14ac:dyDescent="0.2">
      <c r="A26" s="117" t="s">
        <v>72</v>
      </c>
      <c r="B26" s="114"/>
      <c r="C26" s="114"/>
      <c r="D26" s="114"/>
      <c r="E26" s="114"/>
      <c r="F26" s="114"/>
      <c r="G26" s="114"/>
      <c r="H26" s="114"/>
      <c r="I26" s="114"/>
      <c r="J26" s="118"/>
      <c r="K26" s="119"/>
      <c r="L26" s="114"/>
      <c r="M26" s="114"/>
      <c r="N26" s="120"/>
      <c r="O26" s="116"/>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c r="BE26" s="114"/>
      <c r="BF26" s="115"/>
    </row>
    <row r="27" spans="1:58" ht="12.75" customHeight="1" x14ac:dyDescent="0.2">
      <c r="A27" s="117" t="s">
        <v>73</v>
      </c>
      <c r="B27" s="114"/>
      <c r="C27" s="114"/>
      <c r="D27" s="114"/>
      <c r="E27" s="114"/>
      <c r="F27" s="114"/>
      <c r="G27" s="114"/>
      <c r="H27" s="114"/>
      <c r="I27" s="114"/>
      <c r="J27" s="118"/>
      <c r="K27" s="119"/>
      <c r="L27" s="114"/>
      <c r="M27" s="114"/>
      <c r="N27" s="120"/>
      <c r="O27" s="116"/>
      <c r="P27" s="114"/>
      <c r="Q27" s="114"/>
      <c r="R27" s="114"/>
      <c r="S27" s="114"/>
      <c r="T27" s="114"/>
      <c r="U27" s="114"/>
      <c r="V27" s="114"/>
      <c r="W27" s="114"/>
      <c r="X27" s="114"/>
      <c r="Y27" s="114"/>
      <c r="Z27" s="114"/>
      <c r="AA27" s="114"/>
      <c r="AB27" s="114"/>
      <c r="AC27" s="114"/>
      <c r="AD27" s="114"/>
      <c r="AE27" s="114"/>
      <c r="AF27" s="114"/>
      <c r="AG27" s="114"/>
      <c r="AH27" s="114"/>
      <c r="AI27" s="114"/>
      <c r="AJ27" s="114"/>
      <c r="AK27" s="114"/>
      <c r="AL27" s="114"/>
      <c r="AM27" s="114"/>
      <c r="AN27" s="114"/>
      <c r="AO27" s="114"/>
      <c r="AP27" s="114"/>
      <c r="AQ27" s="114"/>
      <c r="AR27" s="114"/>
      <c r="AS27" s="114"/>
      <c r="AT27" s="114"/>
      <c r="AU27" s="114"/>
      <c r="AV27" s="114"/>
      <c r="AW27" s="114"/>
      <c r="AX27" s="114"/>
      <c r="AY27" s="114"/>
      <c r="AZ27" s="114"/>
      <c r="BA27" s="114"/>
      <c r="BB27" s="114"/>
      <c r="BC27" s="114"/>
      <c r="BD27" s="114"/>
      <c r="BE27" s="114"/>
      <c r="BF27" s="115"/>
    </row>
    <row r="28" spans="1:58" ht="12.75" customHeight="1" x14ac:dyDescent="0.2">
      <c r="A28" s="117" t="s">
        <v>74</v>
      </c>
      <c r="B28" s="114"/>
      <c r="C28" s="114"/>
      <c r="D28" s="114"/>
      <c r="E28" s="114"/>
      <c r="F28" s="114"/>
      <c r="G28" s="114"/>
      <c r="H28" s="114"/>
      <c r="I28" s="114"/>
      <c r="J28" s="118"/>
      <c r="K28" s="119"/>
      <c r="L28" s="114"/>
      <c r="M28" s="114"/>
      <c r="N28" s="120"/>
      <c r="O28" s="116"/>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14"/>
      <c r="AS28" s="114"/>
      <c r="AT28" s="114"/>
      <c r="AU28" s="114"/>
      <c r="AV28" s="114"/>
      <c r="AW28" s="114"/>
      <c r="AX28" s="114"/>
      <c r="AY28" s="114"/>
      <c r="AZ28" s="114"/>
      <c r="BA28" s="114"/>
      <c r="BB28" s="114"/>
      <c r="BC28" s="114"/>
      <c r="BD28" s="114"/>
      <c r="BE28" s="114"/>
      <c r="BF28" s="115"/>
    </row>
    <row r="29" spans="1:58" ht="12.75" customHeight="1" x14ac:dyDescent="0.2">
      <c r="A29" s="117" t="s">
        <v>76</v>
      </c>
      <c r="B29" s="114"/>
      <c r="C29" s="114"/>
      <c r="D29" s="114"/>
      <c r="E29" s="114"/>
      <c r="F29" s="114"/>
      <c r="G29" s="114"/>
      <c r="H29" s="114"/>
      <c r="I29" s="114"/>
      <c r="J29" s="118"/>
      <c r="K29" s="119"/>
      <c r="L29" s="114"/>
      <c r="M29" s="114"/>
      <c r="N29" s="120"/>
      <c r="O29" s="116"/>
      <c r="P29" s="114"/>
      <c r="Q29" s="114"/>
      <c r="R29" s="114"/>
      <c r="S29" s="114"/>
      <c r="T29" s="114"/>
      <c r="U29" s="114"/>
      <c r="V29" s="114"/>
      <c r="W29" s="114"/>
      <c r="X29" s="114"/>
      <c r="Y29" s="114"/>
      <c r="Z29" s="114"/>
      <c r="AA29" s="114"/>
      <c r="AB29" s="114"/>
      <c r="AC29" s="114"/>
      <c r="AD29" s="114"/>
      <c r="AE29" s="114"/>
      <c r="AF29" s="114"/>
      <c r="AG29" s="114"/>
      <c r="AH29" s="114"/>
      <c r="AI29" s="114"/>
      <c r="AJ29" s="114"/>
      <c r="AK29" s="114"/>
      <c r="AL29" s="114"/>
      <c r="AM29" s="114"/>
      <c r="AN29" s="114"/>
      <c r="AO29" s="114"/>
      <c r="AP29" s="114"/>
      <c r="AQ29" s="114"/>
      <c r="AR29" s="114"/>
      <c r="AS29" s="114"/>
      <c r="AT29" s="114"/>
      <c r="AU29" s="114"/>
      <c r="AV29" s="114"/>
      <c r="AW29" s="114"/>
      <c r="AX29" s="114"/>
      <c r="AY29" s="114"/>
      <c r="AZ29" s="114"/>
      <c r="BA29" s="114"/>
      <c r="BB29" s="114"/>
      <c r="BC29" s="114"/>
      <c r="BD29" s="114"/>
      <c r="BE29" s="114"/>
      <c r="BF29" s="115"/>
    </row>
    <row r="30" spans="1:58" ht="12.75" customHeight="1" x14ac:dyDescent="0.2">
      <c r="A30" s="117" t="s">
        <v>77</v>
      </c>
      <c r="B30" s="114"/>
      <c r="C30" s="114"/>
      <c r="D30" s="114"/>
      <c r="E30" s="114"/>
      <c r="F30" s="114"/>
      <c r="G30" s="114"/>
      <c r="H30" s="114"/>
      <c r="I30" s="114"/>
      <c r="J30" s="118"/>
      <c r="K30" s="119"/>
      <c r="L30" s="114"/>
      <c r="M30" s="114"/>
      <c r="N30" s="120"/>
      <c r="O30" s="119"/>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c r="BE30" s="114"/>
      <c r="BF30" s="115"/>
    </row>
    <row r="31" spans="1:58" ht="12.75" customHeight="1" x14ac:dyDescent="0.2">
      <c r="A31" s="117" t="s">
        <v>78</v>
      </c>
      <c r="B31" s="114"/>
      <c r="C31" s="114"/>
      <c r="D31" s="114"/>
      <c r="E31" s="114"/>
      <c r="F31" s="114"/>
      <c r="G31" s="114"/>
      <c r="H31" s="114"/>
      <c r="I31" s="114"/>
      <c r="J31" s="118"/>
      <c r="K31" s="119"/>
      <c r="L31" s="114"/>
      <c r="M31" s="114"/>
      <c r="N31" s="120"/>
      <c r="O31" s="116"/>
      <c r="P31" s="114"/>
      <c r="Q31" s="114"/>
      <c r="R31" s="114"/>
      <c r="S31" s="114"/>
      <c r="T31" s="114"/>
      <c r="U31" s="114"/>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14"/>
      <c r="AS31" s="114"/>
      <c r="AT31" s="114"/>
      <c r="AU31" s="114"/>
      <c r="AV31" s="114"/>
      <c r="AW31" s="114"/>
      <c r="AX31" s="114"/>
      <c r="AY31" s="114"/>
      <c r="AZ31" s="114"/>
      <c r="BA31" s="114"/>
      <c r="BB31" s="114"/>
      <c r="BC31" s="114"/>
      <c r="BD31" s="114"/>
      <c r="BE31" s="114"/>
      <c r="BF31" s="115"/>
    </row>
    <row r="32" spans="1:58" ht="12.75" customHeight="1" x14ac:dyDescent="0.2">
      <c r="A32" s="121" t="s">
        <v>56</v>
      </c>
      <c r="B32" s="122"/>
      <c r="C32" s="122"/>
      <c r="D32" s="122"/>
      <c r="E32" s="122"/>
      <c r="F32" s="122"/>
      <c r="G32" s="122"/>
      <c r="H32" s="122"/>
      <c r="I32" s="122"/>
      <c r="J32" s="123"/>
      <c r="K32" s="127" t="s">
        <v>57</v>
      </c>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8"/>
    </row>
    <row r="33" spans="1:58" ht="12.75" customHeight="1" x14ac:dyDescent="0.2">
      <c r="A33" s="124"/>
      <c r="B33" s="125"/>
      <c r="C33" s="125"/>
      <c r="D33" s="125"/>
      <c r="E33" s="125"/>
      <c r="F33" s="125"/>
      <c r="G33" s="125"/>
      <c r="H33" s="125"/>
      <c r="I33" s="125"/>
      <c r="J33" s="126"/>
      <c r="K33" s="129"/>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c r="AS33" s="125"/>
      <c r="AT33" s="125"/>
      <c r="AU33" s="125"/>
      <c r="AV33" s="125"/>
      <c r="AW33" s="125"/>
      <c r="AX33" s="125"/>
      <c r="AY33" s="125"/>
      <c r="AZ33" s="125"/>
      <c r="BA33" s="125"/>
      <c r="BB33" s="125"/>
      <c r="BC33" s="125"/>
      <c r="BD33" s="125"/>
      <c r="BE33" s="125"/>
      <c r="BF33" s="130"/>
    </row>
    <row r="34" spans="1:58" ht="12.75" customHeight="1" x14ac:dyDescent="0.2">
      <c r="A34" s="113" t="s">
        <v>80</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c r="BE34" s="114"/>
      <c r="BF34" s="115"/>
    </row>
    <row r="35" spans="1:58" ht="12.75" customHeight="1" x14ac:dyDescent="0.2">
      <c r="A35" s="117" t="s">
        <v>82</v>
      </c>
      <c r="B35" s="114"/>
      <c r="C35" s="114"/>
      <c r="D35" s="114"/>
      <c r="E35" s="114"/>
      <c r="F35" s="114"/>
      <c r="G35" s="114"/>
      <c r="H35" s="114"/>
      <c r="I35" s="114"/>
      <c r="J35" s="118"/>
      <c r="K35" s="119"/>
      <c r="L35" s="114"/>
      <c r="M35" s="114"/>
      <c r="N35" s="114"/>
      <c r="O35" s="116"/>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c r="AR35" s="114"/>
      <c r="AS35" s="114"/>
      <c r="AT35" s="114"/>
      <c r="AU35" s="114"/>
      <c r="AV35" s="114"/>
      <c r="AW35" s="114"/>
      <c r="AX35" s="114"/>
      <c r="AY35" s="114"/>
      <c r="AZ35" s="114"/>
      <c r="BA35" s="114"/>
      <c r="BB35" s="114"/>
      <c r="BC35" s="114"/>
      <c r="BD35" s="114"/>
      <c r="BE35" s="114"/>
      <c r="BF35" s="115"/>
    </row>
    <row r="36" spans="1:58" ht="12.75" customHeight="1" x14ac:dyDescent="0.2">
      <c r="A36" s="117" t="s">
        <v>83</v>
      </c>
      <c r="B36" s="114"/>
      <c r="C36" s="114"/>
      <c r="D36" s="114"/>
      <c r="E36" s="114"/>
      <c r="F36" s="114"/>
      <c r="G36" s="114"/>
      <c r="H36" s="114"/>
      <c r="I36" s="114"/>
      <c r="J36" s="118"/>
      <c r="K36" s="119"/>
      <c r="L36" s="114"/>
      <c r="M36" s="114"/>
      <c r="N36" s="114"/>
      <c r="O36" s="116"/>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c r="BE36" s="114"/>
      <c r="BF36" s="115"/>
    </row>
    <row r="37" spans="1:58" ht="12.75" customHeight="1" x14ac:dyDescent="0.2">
      <c r="A37" s="117" t="s">
        <v>84</v>
      </c>
      <c r="B37" s="114"/>
      <c r="C37" s="114"/>
      <c r="D37" s="114"/>
      <c r="E37" s="114"/>
      <c r="F37" s="114"/>
      <c r="G37" s="114"/>
      <c r="H37" s="114"/>
      <c r="I37" s="114"/>
      <c r="J37" s="118"/>
      <c r="K37" s="119"/>
      <c r="L37" s="114"/>
      <c r="M37" s="114"/>
      <c r="N37" s="114"/>
      <c r="O37" s="116"/>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c r="BE37" s="114"/>
      <c r="BF37" s="115"/>
    </row>
    <row r="38" spans="1:58" ht="12.75" customHeight="1" x14ac:dyDescent="0.2">
      <c r="A38" s="117" t="s">
        <v>85</v>
      </c>
      <c r="B38" s="114"/>
      <c r="C38" s="114"/>
      <c r="D38" s="114"/>
      <c r="E38" s="114"/>
      <c r="F38" s="114"/>
      <c r="G38" s="114"/>
      <c r="H38" s="114"/>
      <c r="I38" s="114"/>
      <c r="J38" s="118"/>
      <c r="K38" s="119"/>
      <c r="L38" s="114"/>
      <c r="M38" s="114"/>
      <c r="N38" s="114"/>
      <c r="O38" s="116"/>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c r="BE38" s="114"/>
      <c r="BF38" s="115"/>
    </row>
    <row r="39" spans="1:58" ht="12.75" customHeight="1" x14ac:dyDescent="0.2">
      <c r="A39" s="117" t="s">
        <v>86</v>
      </c>
      <c r="B39" s="114"/>
      <c r="C39" s="114"/>
      <c r="D39" s="114"/>
      <c r="E39" s="114"/>
      <c r="F39" s="114"/>
      <c r="G39" s="114"/>
      <c r="H39" s="114"/>
      <c r="I39" s="114"/>
      <c r="J39" s="118"/>
      <c r="K39" s="119"/>
      <c r="L39" s="114"/>
      <c r="M39" s="114"/>
      <c r="N39" s="114"/>
      <c r="O39" s="116"/>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4"/>
      <c r="AT39" s="114"/>
      <c r="AU39" s="114"/>
      <c r="AV39" s="114"/>
      <c r="AW39" s="114"/>
      <c r="AX39" s="114"/>
      <c r="AY39" s="114"/>
      <c r="AZ39" s="114"/>
      <c r="BA39" s="114"/>
      <c r="BB39" s="114"/>
      <c r="BC39" s="114"/>
      <c r="BD39" s="114"/>
      <c r="BE39" s="114"/>
      <c r="BF39" s="115"/>
    </row>
    <row r="40" spans="1:58" ht="12.75" customHeight="1" x14ac:dyDescent="0.2">
      <c r="A40" s="117" t="s">
        <v>87</v>
      </c>
      <c r="B40" s="114"/>
      <c r="C40" s="114"/>
      <c r="D40" s="114"/>
      <c r="E40" s="114"/>
      <c r="F40" s="114"/>
      <c r="G40" s="114"/>
      <c r="H40" s="114"/>
      <c r="I40" s="114"/>
      <c r="J40" s="118"/>
      <c r="K40" s="119"/>
      <c r="L40" s="114"/>
      <c r="M40" s="114"/>
      <c r="N40" s="114"/>
      <c r="O40" s="116"/>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c r="BE40" s="114"/>
      <c r="BF40" s="115"/>
    </row>
    <row r="41" spans="1:58" ht="12.75" customHeight="1" x14ac:dyDescent="0.2">
      <c r="A41" s="117" t="s">
        <v>88</v>
      </c>
      <c r="B41" s="114"/>
      <c r="C41" s="114"/>
      <c r="D41" s="114"/>
      <c r="E41" s="114"/>
      <c r="F41" s="114"/>
      <c r="G41" s="114"/>
      <c r="H41" s="114"/>
      <c r="I41" s="114"/>
      <c r="J41" s="118"/>
      <c r="K41" s="119"/>
      <c r="L41" s="114"/>
      <c r="M41" s="114"/>
      <c r="N41" s="114"/>
      <c r="O41" s="116"/>
      <c r="P41" s="114"/>
      <c r="Q41" s="114"/>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114"/>
      <c r="AR41" s="114"/>
      <c r="AS41" s="114"/>
      <c r="AT41" s="114"/>
      <c r="AU41" s="114"/>
      <c r="AV41" s="114"/>
      <c r="AW41" s="114"/>
      <c r="AX41" s="114"/>
      <c r="AY41" s="114"/>
      <c r="AZ41" s="114"/>
      <c r="BA41" s="114"/>
      <c r="BB41" s="114"/>
      <c r="BC41" s="114"/>
      <c r="BD41" s="114"/>
      <c r="BE41" s="114"/>
      <c r="BF41" s="115"/>
    </row>
    <row r="42" spans="1:58" ht="12.75" customHeight="1" x14ac:dyDescent="0.2">
      <c r="A42" s="117" t="s">
        <v>89</v>
      </c>
      <c r="B42" s="114"/>
      <c r="C42" s="114"/>
      <c r="D42" s="114"/>
      <c r="E42" s="114"/>
      <c r="F42" s="114"/>
      <c r="G42" s="114"/>
      <c r="H42" s="114"/>
      <c r="I42" s="114"/>
      <c r="J42" s="118"/>
      <c r="K42" s="119"/>
      <c r="L42" s="114"/>
      <c r="M42" s="114"/>
      <c r="N42" s="114"/>
      <c r="O42" s="116"/>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4"/>
      <c r="AN42" s="114"/>
      <c r="AO42" s="114"/>
      <c r="AP42" s="114"/>
      <c r="AQ42" s="114"/>
      <c r="AR42" s="114"/>
      <c r="AS42" s="114"/>
      <c r="AT42" s="114"/>
      <c r="AU42" s="114"/>
      <c r="AV42" s="114"/>
      <c r="AW42" s="114"/>
      <c r="AX42" s="114"/>
      <c r="AY42" s="114"/>
      <c r="AZ42" s="114"/>
      <c r="BA42" s="114"/>
      <c r="BB42" s="114"/>
      <c r="BC42" s="114"/>
      <c r="BD42" s="114"/>
      <c r="BE42" s="114"/>
      <c r="BF42" s="115"/>
    </row>
    <row r="43" spans="1:58" ht="12.75" customHeight="1" x14ac:dyDescent="0.2">
      <c r="A43" s="117" t="s">
        <v>90</v>
      </c>
      <c r="B43" s="114"/>
      <c r="C43" s="114"/>
      <c r="D43" s="114"/>
      <c r="E43" s="114"/>
      <c r="F43" s="114"/>
      <c r="G43" s="114"/>
      <c r="H43" s="114"/>
      <c r="I43" s="114"/>
      <c r="J43" s="118"/>
      <c r="K43" s="119"/>
      <c r="L43" s="114"/>
      <c r="M43" s="114"/>
      <c r="N43" s="114"/>
      <c r="O43" s="116"/>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14"/>
      <c r="AS43" s="114"/>
      <c r="AT43" s="114"/>
      <c r="AU43" s="114"/>
      <c r="AV43" s="114"/>
      <c r="AW43" s="114"/>
      <c r="AX43" s="114"/>
      <c r="AY43" s="114"/>
      <c r="AZ43" s="114"/>
      <c r="BA43" s="114"/>
      <c r="BB43" s="114"/>
      <c r="BC43" s="114"/>
      <c r="BD43" s="114"/>
      <c r="BE43" s="114"/>
      <c r="BF43" s="115"/>
    </row>
    <row r="44" spans="1:58" ht="12.75" customHeight="1" x14ac:dyDescent="0.2">
      <c r="A44" s="117" t="s">
        <v>91</v>
      </c>
      <c r="B44" s="114"/>
      <c r="C44" s="114"/>
      <c r="D44" s="114"/>
      <c r="E44" s="114"/>
      <c r="F44" s="114"/>
      <c r="G44" s="114"/>
      <c r="H44" s="114"/>
      <c r="I44" s="114"/>
      <c r="J44" s="118"/>
      <c r="K44" s="119"/>
      <c r="L44" s="114"/>
      <c r="M44" s="114"/>
      <c r="N44" s="114"/>
      <c r="O44" s="119"/>
      <c r="P44" s="114"/>
      <c r="Q44" s="114"/>
      <c r="R44" s="114"/>
      <c r="S44" s="114"/>
      <c r="T44" s="114"/>
      <c r="U44" s="114"/>
      <c r="V44" s="114"/>
      <c r="W44" s="114"/>
      <c r="X44" s="114"/>
      <c r="Y44" s="114"/>
      <c r="Z44" s="114"/>
      <c r="AA44" s="114"/>
      <c r="AB44" s="114"/>
      <c r="AC44" s="114"/>
      <c r="AD44" s="114"/>
      <c r="AE44" s="114"/>
      <c r="AF44" s="114"/>
      <c r="AG44" s="114"/>
      <c r="AH44" s="114"/>
      <c r="AI44" s="114"/>
      <c r="AJ44" s="114"/>
      <c r="AK44" s="114"/>
      <c r="AL44" s="114"/>
      <c r="AM44" s="114"/>
      <c r="AN44" s="114"/>
      <c r="AO44" s="114"/>
      <c r="AP44" s="114"/>
      <c r="AQ44" s="114"/>
      <c r="AR44" s="114"/>
      <c r="AS44" s="114"/>
      <c r="AT44" s="114"/>
      <c r="AU44" s="114"/>
      <c r="AV44" s="114"/>
      <c r="AW44" s="114"/>
      <c r="AX44" s="114"/>
      <c r="AY44" s="114"/>
      <c r="AZ44" s="114"/>
      <c r="BA44" s="114"/>
      <c r="BB44" s="114"/>
      <c r="BC44" s="114"/>
      <c r="BD44" s="114"/>
      <c r="BE44" s="114"/>
      <c r="BF44" s="115"/>
    </row>
    <row r="45" spans="1:58" ht="12.75" customHeight="1" x14ac:dyDescent="0.2">
      <c r="A45" s="117" t="s">
        <v>92</v>
      </c>
      <c r="B45" s="114"/>
      <c r="C45" s="114"/>
      <c r="D45" s="114"/>
      <c r="E45" s="114"/>
      <c r="F45" s="114"/>
      <c r="G45" s="114"/>
      <c r="H45" s="114"/>
      <c r="I45" s="114"/>
      <c r="J45" s="118"/>
      <c r="K45" s="119"/>
      <c r="L45" s="114"/>
      <c r="M45" s="114"/>
      <c r="N45" s="114"/>
      <c r="O45" s="116"/>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5"/>
    </row>
    <row r="46" spans="1:58" ht="12.75" customHeight="1" x14ac:dyDescent="0.2">
      <c r="A46" s="117" t="s">
        <v>93</v>
      </c>
      <c r="B46" s="114"/>
      <c r="C46" s="114"/>
      <c r="D46" s="114"/>
      <c r="E46" s="114"/>
      <c r="F46" s="114"/>
      <c r="G46" s="114"/>
      <c r="H46" s="114"/>
      <c r="I46" s="114"/>
      <c r="J46" s="118"/>
      <c r="K46" s="119"/>
      <c r="L46" s="114"/>
      <c r="M46" s="114"/>
      <c r="N46" s="114"/>
      <c r="O46" s="116"/>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4"/>
      <c r="AN46" s="114"/>
      <c r="AO46" s="114"/>
      <c r="AP46" s="114"/>
      <c r="AQ46" s="114"/>
      <c r="AR46" s="114"/>
      <c r="AS46" s="114"/>
      <c r="AT46" s="114"/>
      <c r="AU46" s="114"/>
      <c r="AV46" s="114"/>
      <c r="AW46" s="114"/>
      <c r="AX46" s="114"/>
      <c r="AY46" s="114"/>
      <c r="AZ46" s="114"/>
      <c r="BA46" s="114"/>
      <c r="BB46" s="114"/>
      <c r="BC46" s="114"/>
      <c r="BD46" s="114"/>
      <c r="BE46" s="114"/>
      <c r="BF46" s="115"/>
    </row>
    <row r="47" spans="1:58" ht="12.75" customHeight="1" x14ac:dyDescent="0.2">
      <c r="A47" s="121" t="s">
        <v>56</v>
      </c>
      <c r="B47" s="122"/>
      <c r="C47" s="122"/>
      <c r="D47" s="122"/>
      <c r="E47" s="122"/>
      <c r="F47" s="122"/>
      <c r="G47" s="122"/>
      <c r="H47" s="122"/>
      <c r="I47" s="122"/>
      <c r="J47" s="123"/>
      <c r="K47" s="127" t="s">
        <v>57</v>
      </c>
      <c r="L47" s="122"/>
      <c r="M47" s="122"/>
      <c r="N47" s="122"/>
      <c r="O47" s="122"/>
      <c r="P47" s="122"/>
      <c r="Q47" s="122"/>
      <c r="R47" s="122"/>
      <c r="S47" s="122"/>
      <c r="T47" s="122"/>
      <c r="U47" s="122"/>
      <c r="V47" s="122"/>
      <c r="W47" s="122"/>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8"/>
    </row>
    <row r="48" spans="1:58" ht="12.75" customHeight="1" x14ac:dyDescent="0.2">
      <c r="A48" s="124"/>
      <c r="B48" s="125"/>
      <c r="C48" s="125"/>
      <c r="D48" s="125"/>
      <c r="E48" s="125"/>
      <c r="F48" s="125"/>
      <c r="G48" s="125"/>
      <c r="H48" s="125"/>
      <c r="I48" s="125"/>
      <c r="J48" s="126"/>
      <c r="K48" s="129"/>
      <c r="L48" s="125"/>
      <c r="M48" s="125"/>
      <c r="N48" s="125"/>
      <c r="O48" s="125"/>
      <c r="P48" s="125"/>
      <c r="Q48" s="125"/>
      <c r="R48" s="125"/>
      <c r="S48" s="125"/>
      <c r="T48" s="125"/>
      <c r="U48" s="125"/>
      <c r="V48" s="125"/>
      <c r="W48" s="125"/>
      <c r="X48" s="125"/>
      <c r="Y48" s="125"/>
      <c r="Z48" s="125"/>
      <c r="AA48" s="125"/>
      <c r="AB48" s="125"/>
      <c r="AC48" s="125"/>
      <c r="AD48" s="125"/>
      <c r="AE48" s="125"/>
      <c r="AF48" s="125"/>
      <c r="AG48" s="125"/>
      <c r="AH48" s="125"/>
      <c r="AI48" s="125"/>
      <c r="AJ48" s="125"/>
      <c r="AK48" s="125"/>
      <c r="AL48" s="125"/>
      <c r="AM48" s="125"/>
      <c r="AN48" s="125"/>
      <c r="AO48" s="125"/>
      <c r="AP48" s="125"/>
      <c r="AQ48" s="125"/>
      <c r="AR48" s="125"/>
      <c r="AS48" s="125"/>
      <c r="AT48" s="125"/>
      <c r="AU48" s="125"/>
      <c r="AV48" s="125"/>
      <c r="AW48" s="125"/>
      <c r="AX48" s="125"/>
      <c r="AY48" s="125"/>
      <c r="AZ48" s="125"/>
      <c r="BA48" s="125"/>
      <c r="BB48" s="125"/>
      <c r="BC48" s="125"/>
      <c r="BD48" s="125"/>
      <c r="BE48" s="125"/>
      <c r="BF48" s="130"/>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3">
    <mergeCell ref="A45:J45"/>
    <mergeCell ref="K45:N45"/>
    <mergeCell ref="O45:BF45"/>
    <mergeCell ref="A46:J46"/>
    <mergeCell ref="K46:N46"/>
    <mergeCell ref="O46:BF46"/>
    <mergeCell ref="A47:J48"/>
    <mergeCell ref="K47:BF4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K44:N44"/>
    <mergeCell ref="O44:BF44"/>
    <mergeCell ref="A42:J42"/>
    <mergeCell ref="K42:N42"/>
    <mergeCell ref="O42:BF42"/>
    <mergeCell ref="A43:J43"/>
    <mergeCell ref="K43:N43"/>
    <mergeCell ref="O43:BF43"/>
    <mergeCell ref="A44:J44"/>
    <mergeCell ref="K41:N41"/>
    <mergeCell ref="O41:BF41"/>
    <mergeCell ref="A39:J39"/>
    <mergeCell ref="K39:N39"/>
    <mergeCell ref="O39:BF39"/>
    <mergeCell ref="A40:J40"/>
    <mergeCell ref="K40:N40"/>
    <mergeCell ref="O40:BF40"/>
    <mergeCell ref="A41:J41"/>
    <mergeCell ref="A24:J24"/>
    <mergeCell ref="K24:N24"/>
    <mergeCell ref="O24:BF24"/>
    <mergeCell ref="K38:N38"/>
    <mergeCell ref="O38:BF38"/>
    <mergeCell ref="A36:J36"/>
    <mergeCell ref="K36:N36"/>
    <mergeCell ref="O36:BF36"/>
    <mergeCell ref="A37:J37"/>
    <mergeCell ref="K37:N37"/>
    <mergeCell ref="O37:BF37"/>
    <mergeCell ref="A38:J38"/>
    <mergeCell ref="K27:N27"/>
    <mergeCell ref="O27:BF27"/>
    <mergeCell ref="A25:J25"/>
    <mergeCell ref="K25:N25"/>
    <mergeCell ref="O25:BF25"/>
    <mergeCell ref="A26:J26"/>
    <mergeCell ref="K26:N26"/>
    <mergeCell ref="O26:BF26"/>
    <mergeCell ref="A27:J27"/>
    <mergeCell ref="K30:N30"/>
    <mergeCell ref="O30:BF30"/>
    <mergeCell ref="A28:J28"/>
    <mergeCell ref="A14:J14"/>
    <mergeCell ref="K14:N14"/>
    <mergeCell ref="O14:BF14"/>
    <mergeCell ref="A15:J15"/>
    <mergeCell ref="K15:N15"/>
    <mergeCell ref="O15:BF15"/>
    <mergeCell ref="A22:J22"/>
    <mergeCell ref="A23:J23"/>
    <mergeCell ref="K23:N23"/>
    <mergeCell ref="O23:BF23"/>
    <mergeCell ref="A21:J21"/>
    <mergeCell ref="K21:N21"/>
    <mergeCell ref="O21:BF21"/>
    <mergeCell ref="K22:N22"/>
    <mergeCell ref="O22:BF22"/>
    <mergeCell ref="AO2:AU2"/>
    <mergeCell ref="AO3:AU3"/>
    <mergeCell ref="J1:AW1"/>
    <mergeCell ref="C2:J2"/>
    <mergeCell ref="K2:S2"/>
    <mergeCell ref="X2:AI2"/>
    <mergeCell ref="AV2:BF2"/>
    <mergeCell ref="K3:S3"/>
    <mergeCell ref="AV3:BF3"/>
    <mergeCell ref="C3:J3"/>
    <mergeCell ref="A5:B5"/>
    <mergeCell ref="A6:J6"/>
    <mergeCell ref="K6:N6"/>
    <mergeCell ref="A8:J8"/>
    <mergeCell ref="K8:N8"/>
    <mergeCell ref="K9:N9"/>
    <mergeCell ref="A13:J13"/>
    <mergeCell ref="K13:N13"/>
    <mergeCell ref="O13:BF13"/>
    <mergeCell ref="A16:J16"/>
    <mergeCell ref="K16:N16"/>
    <mergeCell ref="O16:BF16"/>
    <mergeCell ref="A17:J17"/>
    <mergeCell ref="K17:N17"/>
    <mergeCell ref="O17:BF17"/>
    <mergeCell ref="A18:J19"/>
    <mergeCell ref="K18:BF19"/>
    <mergeCell ref="A20:BF20"/>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A20 A34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F1000"/>
  <sheetViews>
    <sheetView workbookViewId="0">
      <pane ySplit="6" topLeftCell="A7" activePane="bottomLeft" state="frozen"/>
      <selection pane="bottomLeft" activeCell="B8" sqref="B8"/>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5"/>
      <c r="AX1" s="1"/>
      <c r="AY1" s="1"/>
      <c r="AZ1" s="1"/>
      <c r="BA1" s="1"/>
      <c r="BB1" s="1"/>
      <c r="BC1" s="1"/>
      <c r="BD1" s="1"/>
      <c r="BE1" s="1"/>
      <c r="BF1" s="1"/>
    </row>
    <row r="2" spans="1:58" ht="12.75" customHeight="1" x14ac:dyDescent="0.2">
      <c r="A2" s="1"/>
      <c r="B2" s="1"/>
      <c r="C2" s="63" t="str">
        <f>'Executive Summary'!C2</f>
        <v>Data Period:</v>
      </c>
      <c r="D2" s="64"/>
      <c r="E2" s="64"/>
      <c r="F2" s="64"/>
      <c r="G2" s="64"/>
      <c r="H2" s="64"/>
      <c r="I2" s="64"/>
      <c r="J2" s="65"/>
      <c r="K2" s="67" t="str">
        <f>'Executive Summary'!K2</f>
        <v>2019-04-01 to 2020-03-31</v>
      </c>
      <c r="L2" s="64"/>
      <c r="M2" s="64"/>
      <c r="N2" s="64"/>
      <c r="O2" s="64"/>
      <c r="P2" s="64"/>
      <c r="Q2" s="64"/>
      <c r="R2" s="64"/>
      <c r="S2" s="65"/>
      <c r="T2" s="1"/>
      <c r="U2" s="1"/>
      <c r="V2" s="1"/>
      <c r="W2" s="1"/>
      <c r="X2" s="66" t="str">
        <f>'Executive Summary'!X2</f>
        <v>MONTHLY REPORT</v>
      </c>
      <c r="Y2" s="64"/>
      <c r="Z2" s="64"/>
      <c r="AA2" s="64"/>
      <c r="AB2" s="64"/>
      <c r="AC2" s="64"/>
      <c r="AD2" s="64"/>
      <c r="AE2" s="64"/>
      <c r="AF2" s="64"/>
      <c r="AG2" s="64"/>
      <c r="AH2" s="64"/>
      <c r="AI2" s="65"/>
      <c r="AJ2" s="1"/>
      <c r="AK2" s="1"/>
      <c r="AL2" s="1"/>
      <c r="AM2" s="1"/>
      <c r="AN2" s="1"/>
      <c r="AO2" s="63" t="str">
        <f>'Executive Summary'!AO2</f>
        <v>Type of Year:</v>
      </c>
      <c r="AP2" s="64"/>
      <c r="AQ2" s="64"/>
      <c r="AR2" s="64"/>
      <c r="AS2" s="64"/>
      <c r="AT2" s="64"/>
      <c r="AU2" s="65"/>
      <c r="AV2" s="67" t="str">
        <f>'Executive Summary'!AV2</f>
        <v>This financial year</v>
      </c>
      <c r="AW2" s="64"/>
      <c r="AX2" s="64"/>
      <c r="AY2" s="64"/>
      <c r="AZ2" s="64"/>
      <c r="BA2" s="64"/>
      <c r="BB2" s="64"/>
      <c r="BC2" s="64"/>
      <c r="BD2" s="64"/>
      <c r="BE2" s="64"/>
      <c r="BF2" s="65"/>
    </row>
    <row r="3" spans="1:58" ht="12.75" customHeight="1" x14ac:dyDescent="0.2">
      <c r="A3" s="1"/>
      <c r="B3" s="1"/>
      <c r="C3" s="71" t="str">
        <f>'Executive Summary'!C3</f>
        <v>Report Period:</v>
      </c>
      <c r="D3" s="64"/>
      <c r="E3" s="64"/>
      <c r="F3" s="64"/>
      <c r="G3" s="64"/>
      <c r="H3" s="64"/>
      <c r="I3" s="64"/>
      <c r="J3" s="65"/>
      <c r="K3" s="67" t="str">
        <f>'Executive Summary'!K3</f>
        <v>2020-02-01 to 2020-02-29</v>
      </c>
      <c r="L3" s="64"/>
      <c r="M3" s="64"/>
      <c r="N3" s="64"/>
      <c r="O3" s="64"/>
      <c r="P3" s="64"/>
      <c r="Q3" s="64"/>
      <c r="R3" s="64"/>
      <c r="S3" s="65"/>
      <c r="T3" s="1"/>
      <c r="U3" s="1"/>
      <c r="V3" s="1"/>
      <c r="W3" s="1"/>
      <c r="X3" s="1"/>
      <c r="Y3" s="1"/>
      <c r="Z3" s="1"/>
      <c r="AA3" s="1"/>
      <c r="AB3" s="1"/>
      <c r="AC3" s="1"/>
      <c r="AD3" s="1"/>
      <c r="AE3" s="1"/>
      <c r="AF3" s="1"/>
      <c r="AG3" s="1"/>
      <c r="AH3" s="1"/>
      <c r="AI3" s="1"/>
      <c r="AJ3" s="1"/>
      <c r="AK3" s="1"/>
      <c r="AL3" s="1"/>
      <c r="AM3" s="1"/>
      <c r="AN3" s="1"/>
      <c r="AO3" s="63" t="str">
        <f>'Executive Summary'!AO3</f>
        <v>Year Period:</v>
      </c>
      <c r="AP3" s="64"/>
      <c r="AQ3" s="64"/>
      <c r="AR3" s="64"/>
      <c r="AS3" s="64"/>
      <c r="AT3" s="64"/>
      <c r="AU3" s="65"/>
      <c r="AV3" s="67" t="str">
        <f>'Executive Summary'!AV3</f>
        <v>2019-04-01 to 2020-03-31</v>
      </c>
      <c r="AW3" s="64"/>
      <c r="AX3" s="64"/>
      <c r="AY3" s="64"/>
      <c r="AZ3" s="64"/>
      <c r="BA3" s="64"/>
      <c r="BB3" s="64"/>
      <c r="BC3" s="64"/>
      <c r="BD3" s="64"/>
      <c r="BE3" s="64"/>
      <c r="BF3" s="65"/>
    </row>
    <row r="4" spans="1:58" ht="12.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2.75" customHeight="1" x14ac:dyDescent="0.2">
      <c r="A5" s="109" t="s">
        <v>94</v>
      </c>
      <c r="B5" s="70"/>
      <c r="C5" s="109" t="s">
        <v>95</v>
      </c>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70"/>
    </row>
    <row r="6" spans="1:58" ht="12.75" customHeight="1" x14ac:dyDescent="0.2">
      <c r="A6" s="131" t="s">
        <v>9</v>
      </c>
      <c r="B6" s="132"/>
      <c r="C6" s="132"/>
      <c r="D6" s="132"/>
      <c r="E6" s="132"/>
      <c r="F6" s="132"/>
      <c r="G6" s="132"/>
      <c r="H6" s="132"/>
      <c r="I6" s="132"/>
      <c r="J6" s="133"/>
      <c r="K6" s="134" t="str">
        <f>IF(COUNTIF('Raw Data'!$M$1, "*inanci*") = 1, "April", "January")</f>
        <v>April</v>
      </c>
      <c r="L6" s="132"/>
      <c r="M6" s="132"/>
      <c r="N6" s="135"/>
      <c r="O6" s="134" t="str">
        <f>IF($K$6 = "April", "May", "February")</f>
        <v>May</v>
      </c>
      <c r="P6" s="132"/>
      <c r="Q6" s="132"/>
      <c r="R6" s="135"/>
      <c r="S6" s="134" t="str">
        <f>IF($K$6 = "April", "June", "March")</f>
        <v>June</v>
      </c>
      <c r="T6" s="132"/>
      <c r="U6" s="132"/>
      <c r="V6" s="135"/>
      <c r="W6" s="134" t="str">
        <f>IF($K$6 = "April", "July", "April")</f>
        <v>July</v>
      </c>
      <c r="X6" s="132"/>
      <c r="Y6" s="132"/>
      <c r="Z6" s="135"/>
      <c r="AA6" s="134" t="str">
        <f>IF($K$6 = "April", "August", "May")</f>
        <v>August</v>
      </c>
      <c r="AB6" s="132"/>
      <c r="AC6" s="132"/>
      <c r="AD6" s="135"/>
      <c r="AE6" s="134" t="str">
        <f>IF($K$6 = "April", "September", "June")</f>
        <v>September</v>
      </c>
      <c r="AF6" s="132"/>
      <c r="AG6" s="132"/>
      <c r="AH6" s="135"/>
      <c r="AI6" s="134" t="str">
        <f>IF($K$6 = "April", "October", "July")</f>
        <v>October</v>
      </c>
      <c r="AJ6" s="132"/>
      <c r="AK6" s="132"/>
      <c r="AL6" s="135"/>
      <c r="AM6" s="134" t="str">
        <f>IF($K$6 = "April", "November", "August")</f>
        <v>November</v>
      </c>
      <c r="AN6" s="132"/>
      <c r="AO6" s="132"/>
      <c r="AP6" s="135"/>
      <c r="AQ6" s="134" t="str">
        <f>IF($K$6 = "April", "December", "September")</f>
        <v>December</v>
      </c>
      <c r="AR6" s="132"/>
      <c r="AS6" s="132"/>
      <c r="AT6" s="135"/>
      <c r="AU6" s="134" t="str">
        <f>IF($K$6 = "April", "January", "October")</f>
        <v>January</v>
      </c>
      <c r="AV6" s="132"/>
      <c r="AW6" s="132"/>
      <c r="AX6" s="135"/>
      <c r="AY6" s="134" t="str">
        <f>IF($K$6 = "April", "February", "November")</f>
        <v>February</v>
      </c>
      <c r="AZ6" s="132"/>
      <c r="BA6" s="132"/>
      <c r="BB6" s="135"/>
      <c r="BC6" s="134" t="str">
        <f>IF($K$6 = "April", "March", "December")</f>
        <v>March</v>
      </c>
      <c r="BD6" s="132"/>
      <c r="BE6" s="132"/>
      <c r="BF6" s="141"/>
    </row>
    <row r="7" spans="1:58" ht="12.75" customHeight="1" x14ac:dyDescent="0.2">
      <c r="A7" s="143" t="s">
        <v>96</v>
      </c>
      <c r="B7" s="114"/>
      <c r="C7" s="114"/>
      <c r="D7" s="114"/>
      <c r="E7" s="114"/>
      <c r="F7" s="114"/>
      <c r="G7" s="114"/>
      <c r="H7" s="114"/>
      <c r="I7" s="114"/>
      <c r="J7" s="120"/>
      <c r="K7" s="142">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114"/>
      <c r="M7" s="114"/>
      <c r="N7" s="120"/>
      <c r="O7" s="142">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114"/>
      <c r="Q7" s="114"/>
      <c r="R7" s="120"/>
      <c r="S7" s="142">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114"/>
      <c r="U7" s="114"/>
      <c r="V7" s="120"/>
      <c r="W7" s="142">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114"/>
      <c r="Y7" s="114"/>
      <c r="Z7" s="120"/>
      <c r="AA7" s="142">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114"/>
      <c r="AC7" s="114"/>
      <c r="AD7" s="120"/>
      <c r="AE7" s="142">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114"/>
      <c r="AG7" s="114"/>
      <c r="AH7" s="120"/>
      <c r="AI7" s="142">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114"/>
      <c r="AK7" s="114"/>
      <c r="AL7" s="120"/>
      <c r="AM7" s="142">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114"/>
      <c r="AO7" s="114"/>
      <c r="AP7" s="120"/>
      <c r="AQ7" s="142">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114"/>
      <c r="AS7" s="114"/>
      <c r="AT7" s="120"/>
      <c r="AU7" s="142">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114"/>
      <c r="AW7" s="114"/>
      <c r="AX7" s="120"/>
      <c r="AY7" s="142">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114"/>
      <c r="BA7" s="114"/>
      <c r="BB7" s="120"/>
      <c r="BC7" s="142">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114"/>
      <c r="BE7" s="114"/>
      <c r="BF7" s="115"/>
    </row>
    <row r="8" spans="1:58" ht="12.75" customHeight="1" x14ac:dyDescent="0.2">
      <c r="A8" s="117" t="s">
        <v>100</v>
      </c>
      <c r="B8" s="114"/>
      <c r="C8" s="114"/>
      <c r="D8" s="114"/>
      <c r="E8" s="114"/>
      <c r="F8" s="114"/>
      <c r="G8" s="114"/>
      <c r="H8" s="114"/>
      <c r="I8" s="114"/>
      <c r="J8" s="120"/>
      <c r="K8" s="136">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114"/>
      <c r="M8" s="114"/>
      <c r="N8" s="120"/>
      <c r="O8" s="136">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114"/>
      <c r="Q8" s="114"/>
      <c r="R8" s="120"/>
      <c r="S8" s="136">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114"/>
      <c r="U8" s="114"/>
      <c r="V8" s="120"/>
      <c r="W8" s="136">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114"/>
      <c r="Y8" s="114"/>
      <c r="Z8" s="120"/>
      <c r="AA8" s="136">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114"/>
      <c r="AC8" s="114"/>
      <c r="AD8" s="120"/>
      <c r="AE8" s="136">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114"/>
      <c r="AG8" s="114"/>
      <c r="AH8" s="120"/>
      <c r="AI8" s="136">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114"/>
      <c r="AK8" s="114"/>
      <c r="AL8" s="120"/>
      <c r="AM8" s="136">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114"/>
      <c r="AO8" s="114"/>
      <c r="AP8" s="120"/>
      <c r="AQ8" s="136">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114"/>
      <c r="AS8" s="114"/>
      <c r="AT8" s="120"/>
      <c r="AU8" s="136">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114"/>
      <c r="AW8" s="114"/>
      <c r="AX8" s="120"/>
      <c r="AY8" s="136">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114"/>
      <c r="BA8" s="114"/>
      <c r="BB8" s="120"/>
      <c r="BC8" s="136">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114"/>
      <c r="BE8" s="114"/>
      <c r="BF8" s="115"/>
    </row>
    <row r="9" spans="1:58" ht="12.75" customHeight="1" x14ac:dyDescent="0.2">
      <c r="A9" s="138" t="s">
        <v>104</v>
      </c>
      <c r="B9" s="114"/>
      <c r="C9" s="114"/>
      <c r="D9" s="114"/>
      <c r="E9" s="114"/>
      <c r="F9" s="114"/>
      <c r="G9" s="114"/>
      <c r="H9" s="114"/>
      <c r="I9" s="114"/>
      <c r="J9" s="120"/>
      <c r="K9" s="137">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114"/>
      <c r="M9" s="114"/>
      <c r="N9" s="120"/>
      <c r="O9" s="137">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114"/>
      <c r="Q9" s="114"/>
      <c r="R9" s="120"/>
      <c r="S9" s="137">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114"/>
      <c r="U9" s="114"/>
      <c r="V9" s="120"/>
      <c r="W9" s="137">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114"/>
      <c r="Y9" s="114"/>
      <c r="Z9" s="120"/>
      <c r="AA9" s="137">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114"/>
      <c r="AC9" s="114"/>
      <c r="AD9" s="120"/>
      <c r="AE9" s="137">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114"/>
      <c r="AG9" s="114"/>
      <c r="AH9" s="120"/>
      <c r="AI9" s="137">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114"/>
      <c r="AK9" s="114"/>
      <c r="AL9" s="120"/>
      <c r="AM9" s="137">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114"/>
      <c r="AO9" s="114"/>
      <c r="AP9" s="120"/>
      <c r="AQ9" s="137">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114"/>
      <c r="AS9" s="114"/>
      <c r="AT9" s="120"/>
      <c r="AU9" s="137">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114"/>
      <c r="AW9" s="114"/>
      <c r="AX9" s="120"/>
      <c r="AY9" s="137">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114"/>
      <c r="BA9" s="114"/>
      <c r="BB9" s="120"/>
      <c r="BC9" s="137">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114"/>
      <c r="BE9" s="114"/>
      <c r="BF9" s="115"/>
    </row>
    <row r="10" spans="1:58" ht="12.75" customHeight="1" x14ac:dyDescent="0.2">
      <c r="A10" s="138" t="s">
        <v>110</v>
      </c>
      <c r="B10" s="114"/>
      <c r="C10" s="114"/>
      <c r="D10" s="114"/>
      <c r="E10" s="114"/>
      <c r="F10" s="114"/>
      <c r="G10" s="114"/>
      <c r="H10" s="114"/>
      <c r="I10" s="114"/>
      <c r="J10" s="120"/>
      <c r="K10" s="137">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114"/>
      <c r="M10" s="114"/>
      <c r="N10" s="120"/>
      <c r="O10" s="137">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114"/>
      <c r="Q10" s="114"/>
      <c r="R10" s="120"/>
      <c r="S10" s="137">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114"/>
      <c r="U10" s="114"/>
      <c r="V10" s="120"/>
      <c r="W10" s="137">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114"/>
      <c r="Y10" s="114"/>
      <c r="Z10" s="120"/>
      <c r="AA10" s="137">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114"/>
      <c r="AC10" s="114"/>
      <c r="AD10" s="120"/>
      <c r="AE10" s="137">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114"/>
      <c r="AG10" s="114"/>
      <c r="AH10" s="120"/>
      <c r="AI10" s="137">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114"/>
      <c r="AK10" s="114"/>
      <c r="AL10" s="120"/>
      <c r="AM10" s="137">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114"/>
      <c r="AO10" s="114"/>
      <c r="AP10" s="120"/>
      <c r="AQ10" s="137">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114"/>
      <c r="AS10" s="114"/>
      <c r="AT10" s="120"/>
      <c r="AU10" s="137">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114"/>
      <c r="AW10" s="114"/>
      <c r="AX10" s="120"/>
      <c r="AY10" s="137">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114"/>
      <c r="BA10" s="114"/>
      <c r="BB10" s="120"/>
      <c r="BC10" s="137">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114"/>
      <c r="BE10" s="114"/>
      <c r="BF10" s="115"/>
    </row>
    <row r="11" spans="1:58" ht="12.75" customHeight="1" x14ac:dyDescent="0.2">
      <c r="A11" s="117" t="s">
        <v>113</v>
      </c>
      <c r="B11" s="114"/>
      <c r="C11" s="114"/>
      <c r="D11" s="114"/>
      <c r="E11" s="114"/>
      <c r="F11" s="114"/>
      <c r="G11" s="114"/>
      <c r="H11" s="114"/>
      <c r="I11" s="114"/>
      <c r="J11" s="120"/>
      <c r="K11" s="136">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114"/>
      <c r="M11" s="114"/>
      <c r="N11" s="120"/>
      <c r="O11" s="136">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114"/>
      <c r="Q11" s="114"/>
      <c r="R11" s="120"/>
      <c r="S11" s="136">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114"/>
      <c r="U11" s="114"/>
      <c r="V11" s="120"/>
      <c r="W11" s="136">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114"/>
      <c r="Y11" s="114"/>
      <c r="Z11" s="120"/>
      <c r="AA11" s="136">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114"/>
      <c r="AC11" s="114"/>
      <c r="AD11" s="120"/>
      <c r="AE11" s="136">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114"/>
      <c r="AG11" s="114"/>
      <c r="AH11" s="120"/>
      <c r="AI11" s="136">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114"/>
      <c r="AK11" s="114"/>
      <c r="AL11" s="120"/>
      <c r="AM11" s="136">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114"/>
      <c r="AO11" s="114"/>
      <c r="AP11" s="120"/>
      <c r="AQ11" s="136">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114"/>
      <c r="AS11" s="114"/>
      <c r="AT11" s="120"/>
      <c r="AU11" s="136">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114"/>
      <c r="AW11" s="114"/>
      <c r="AX11" s="120"/>
      <c r="AY11" s="136">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114"/>
      <c r="BA11" s="114"/>
      <c r="BB11" s="120"/>
      <c r="BC11" s="136">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114"/>
      <c r="BE11" s="114"/>
      <c r="BF11" s="115"/>
    </row>
    <row r="12" spans="1:58" ht="12.75" customHeight="1" x14ac:dyDescent="0.2">
      <c r="A12" s="138" t="s">
        <v>115</v>
      </c>
      <c r="B12" s="114"/>
      <c r="C12" s="114"/>
      <c r="D12" s="114"/>
      <c r="E12" s="114"/>
      <c r="F12" s="114"/>
      <c r="G12" s="114"/>
      <c r="H12" s="114"/>
      <c r="I12" s="114"/>
      <c r="J12" s="120"/>
      <c r="K12" s="137">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114"/>
      <c r="M12" s="114"/>
      <c r="N12" s="120"/>
      <c r="O12" s="137">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114"/>
      <c r="Q12" s="114"/>
      <c r="R12" s="120"/>
      <c r="S12" s="137">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114"/>
      <c r="U12" s="114"/>
      <c r="V12" s="120"/>
      <c r="W12" s="137">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114"/>
      <c r="Y12" s="114"/>
      <c r="Z12" s="120"/>
      <c r="AA12" s="137">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114"/>
      <c r="AC12" s="114"/>
      <c r="AD12" s="120"/>
      <c r="AE12" s="137">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114"/>
      <c r="AG12" s="114"/>
      <c r="AH12" s="120"/>
      <c r="AI12" s="137">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114"/>
      <c r="AK12" s="114"/>
      <c r="AL12" s="120"/>
      <c r="AM12" s="137">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114"/>
      <c r="AO12" s="114"/>
      <c r="AP12" s="120"/>
      <c r="AQ12" s="137">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114"/>
      <c r="AS12" s="114"/>
      <c r="AT12" s="120"/>
      <c r="AU12" s="137">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114"/>
      <c r="AW12" s="114"/>
      <c r="AX12" s="120"/>
      <c r="AY12" s="137">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114"/>
      <c r="BA12" s="114"/>
      <c r="BB12" s="120"/>
      <c r="BC12" s="137">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114"/>
      <c r="BE12" s="114"/>
      <c r="BF12" s="115"/>
    </row>
    <row r="13" spans="1:58" ht="12.75" customHeight="1" x14ac:dyDescent="0.2">
      <c r="A13" s="138" t="s">
        <v>117</v>
      </c>
      <c r="B13" s="114"/>
      <c r="C13" s="114"/>
      <c r="D13" s="114"/>
      <c r="E13" s="114"/>
      <c r="F13" s="114"/>
      <c r="G13" s="114"/>
      <c r="H13" s="114"/>
      <c r="I13" s="114"/>
      <c r="J13" s="120"/>
      <c r="K13" s="137">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114"/>
      <c r="M13" s="114"/>
      <c r="N13" s="120"/>
      <c r="O13" s="137">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114"/>
      <c r="Q13" s="114"/>
      <c r="R13" s="120"/>
      <c r="S13" s="137">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114"/>
      <c r="U13" s="114"/>
      <c r="V13" s="120"/>
      <c r="W13" s="137">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114"/>
      <c r="Y13" s="114"/>
      <c r="Z13" s="120"/>
      <c r="AA13" s="137">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114"/>
      <c r="AC13" s="114"/>
      <c r="AD13" s="120"/>
      <c r="AE13" s="137">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114"/>
      <c r="AG13" s="114"/>
      <c r="AH13" s="120"/>
      <c r="AI13" s="137">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114"/>
      <c r="AK13" s="114"/>
      <c r="AL13" s="120"/>
      <c r="AM13" s="137">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114"/>
      <c r="AO13" s="114"/>
      <c r="AP13" s="120"/>
      <c r="AQ13" s="137">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114"/>
      <c r="AS13" s="114"/>
      <c r="AT13" s="120"/>
      <c r="AU13" s="137">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114"/>
      <c r="AW13" s="114"/>
      <c r="AX13" s="120"/>
      <c r="AY13" s="137">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114"/>
      <c r="BA13" s="114"/>
      <c r="BB13" s="120"/>
      <c r="BC13" s="137">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114"/>
      <c r="BE13" s="114"/>
      <c r="BF13" s="115"/>
    </row>
    <row r="14" spans="1:58" ht="12.75" customHeight="1" x14ac:dyDescent="0.2">
      <c r="A14" s="138" t="s">
        <v>120</v>
      </c>
      <c r="B14" s="114"/>
      <c r="C14" s="114"/>
      <c r="D14" s="114"/>
      <c r="E14" s="114"/>
      <c r="F14" s="114"/>
      <c r="G14" s="114"/>
      <c r="H14" s="114"/>
      <c r="I14" s="114"/>
      <c r="J14" s="120"/>
      <c r="K14" s="137">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114"/>
      <c r="M14" s="114"/>
      <c r="N14" s="120"/>
      <c r="O14" s="137">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114"/>
      <c r="Q14" s="114"/>
      <c r="R14" s="120"/>
      <c r="S14" s="137">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114"/>
      <c r="U14" s="114"/>
      <c r="V14" s="120"/>
      <c r="W14" s="137">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114"/>
      <c r="Y14" s="114"/>
      <c r="Z14" s="120"/>
      <c r="AA14" s="137">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114"/>
      <c r="AC14" s="114"/>
      <c r="AD14" s="120"/>
      <c r="AE14" s="137">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114"/>
      <c r="AG14" s="114"/>
      <c r="AH14" s="120"/>
      <c r="AI14" s="137">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114"/>
      <c r="AK14" s="114"/>
      <c r="AL14" s="120"/>
      <c r="AM14" s="137">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114"/>
      <c r="AO14" s="114"/>
      <c r="AP14" s="120"/>
      <c r="AQ14" s="137">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114"/>
      <c r="AS14" s="114"/>
      <c r="AT14" s="120"/>
      <c r="AU14" s="137">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114"/>
      <c r="AW14" s="114"/>
      <c r="AX14" s="120"/>
      <c r="AY14" s="137">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114"/>
      <c r="BA14" s="114"/>
      <c r="BB14" s="120"/>
      <c r="BC14" s="137">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114"/>
      <c r="BE14" s="114"/>
      <c r="BF14" s="115"/>
    </row>
    <row r="15" spans="1:58" ht="12.75" customHeight="1" x14ac:dyDescent="0.2">
      <c r="A15" s="138" t="s">
        <v>110</v>
      </c>
      <c r="B15" s="114"/>
      <c r="C15" s="114"/>
      <c r="D15" s="114"/>
      <c r="E15" s="114"/>
      <c r="F15" s="114"/>
      <c r="G15" s="114"/>
      <c r="H15" s="114"/>
      <c r="I15" s="114"/>
      <c r="J15" s="120"/>
      <c r="K15" s="137">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114"/>
      <c r="M15" s="114"/>
      <c r="N15" s="120"/>
      <c r="O15" s="137">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114"/>
      <c r="Q15" s="114"/>
      <c r="R15" s="120"/>
      <c r="S15" s="137">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114"/>
      <c r="U15" s="114"/>
      <c r="V15" s="120"/>
      <c r="W15" s="137">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114"/>
      <c r="Y15" s="114"/>
      <c r="Z15" s="120"/>
      <c r="AA15" s="137">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114"/>
      <c r="AC15" s="114"/>
      <c r="AD15" s="120"/>
      <c r="AE15" s="137">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114"/>
      <c r="AG15" s="114"/>
      <c r="AH15" s="120"/>
      <c r="AI15" s="137">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114"/>
      <c r="AK15" s="114"/>
      <c r="AL15" s="120"/>
      <c r="AM15" s="137">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114"/>
      <c r="AO15" s="114"/>
      <c r="AP15" s="120"/>
      <c r="AQ15" s="137">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114"/>
      <c r="AS15" s="114"/>
      <c r="AT15" s="120"/>
      <c r="AU15" s="137">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114"/>
      <c r="AW15" s="114"/>
      <c r="AX15" s="120"/>
      <c r="AY15" s="137">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114"/>
      <c r="BA15" s="114"/>
      <c r="BB15" s="120"/>
      <c r="BC15" s="137">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114"/>
      <c r="BE15" s="114"/>
      <c r="BF15" s="115"/>
    </row>
    <row r="16" spans="1:58" ht="12.75" customHeight="1" x14ac:dyDescent="0.2">
      <c r="A16" s="138" t="s">
        <v>123</v>
      </c>
      <c r="B16" s="114"/>
      <c r="C16" s="114"/>
      <c r="D16" s="114"/>
      <c r="E16" s="114"/>
      <c r="F16" s="114"/>
      <c r="G16" s="114"/>
      <c r="H16" s="114"/>
      <c r="I16" s="114"/>
      <c r="J16" s="120"/>
      <c r="K16" s="137">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114"/>
      <c r="M16" s="114"/>
      <c r="N16" s="120"/>
      <c r="O16" s="137">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114"/>
      <c r="Q16" s="114"/>
      <c r="R16" s="120"/>
      <c r="S16" s="137">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114"/>
      <c r="U16" s="114"/>
      <c r="V16" s="120"/>
      <c r="W16" s="137">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114"/>
      <c r="Y16" s="114"/>
      <c r="Z16" s="120"/>
      <c r="AA16" s="137">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114"/>
      <c r="AC16" s="114"/>
      <c r="AD16" s="120"/>
      <c r="AE16" s="137">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114"/>
      <c r="AG16" s="114"/>
      <c r="AH16" s="120"/>
      <c r="AI16" s="137">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114"/>
      <c r="AK16" s="114"/>
      <c r="AL16" s="120"/>
      <c r="AM16" s="137">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114"/>
      <c r="AO16" s="114"/>
      <c r="AP16" s="120"/>
      <c r="AQ16" s="137">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114"/>
      <c r="AS16" s="114"/>
      <c r="AT16" s="120"/>
      <c r="AU16" s="137">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114"/>
      <c r="AW16" s="114"/>
      <c r="AX16" s="120"/>
      <c r="AY16" s="137">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114"/>
      <c r="BA16" s="114"/>
      <c r="BB16" s="120"/>
      <c r="BC16" s="137">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114"/>
      <c r="BE16" s="114"/>
      <c r="BF16" s="115"/>
    </row>
    <row r="17" spans="1:58" ht="12.75" customHeight="1" x14ac:dyDescent="0.2">
      <c r="A17" s="138" t="s">
        <v>125</v>
      </c>
      <c r="B17" s="114"/>
      <c r="C17" s="114"/>
      <c r="D17" s="114"/>
      <c r="E17" s="114"/>
      <c r="F17" s="114"/>
      <c r="G17" s="114"/>
      <c r="H17" s="114"/>
      <c r="I17" s="114"/>
      <c r="J17" s="120"/>
      <c r="K17" s="137">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114"/>
      <c r="M17" s="114"/>
      <c r="N17" s="120"/>
      <c r="O17" s="137">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114"/>
      <c r="Q17" s="114"/>
      <c r="R17" s="120"/>
      <c r="S17" s="137">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114"/>
      <c r="U17" s="114"/>
      <c r="V17" s="120"/>
      <c r="W17" s="137">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114"/>
      <c r="Y17" s="114"/>
      <c r="Z17" s="120"/>
      <c r="AA17" s="137">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114"/>
      <c r="AC17" s="114"/>
      <c r="AD17" s="120"/>
      <c r="AE17" s="137">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114"/>
      <c r="AG17" s="114"/>
      <c r="AH17" s="120"/>
      <c r="AI17" s="137">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114"/>
      <c r="AK17" s="114"/>
      <c r="AL17" s="120"/>
      <c r="AM17" s="137">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114"/>
      <c r="AO17" s="114"/>
      <c r="AP17" s="120"/>
      <c r="AQ17" s="137">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114"/>
      <c r="AS17" s="114"/>
      <c r="AT17" s="120"/>
      <c r="AU17" s="137">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114"/>
      <c r="AW17" s="114"/>
      <c r="AX17" s="120"/>
      <c r="AY17" s="137">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114"/>
      <c r="BA17" s="114"/>
      <c r="BB17" s="120"/>
      <c r="BC17" s="137">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114"/>
      <c r="BE17" s="114"/>
      <c r="BF17" s="115"/>
    </row>
    <row r="18" spans="1:58" ht="12.75" customHeight="1" x14ac:dyDescent="0.2">
      <c r="A18" s="140" t="s">
        <v>128</v>
      </c>
      <c r="B18" s="114"/>
      <c r="C18" s="114"/>
      <c r="D18" s="114"/>
      <c r="E18" s="114"/>
      <c r="F18" s="114"/>
      <c r="G18" s="114"/>
      <c r="H18" s="114"/>
      <c r="I18" s="114"/>
      <c r="J18" s="120"/>
      <c r="K18" s="139">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114"/>
      <c r="M18" s="114"/>
      <c r="N18" s="120"/>
      <c r="O18" s="139">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114"/>
      <c r="Q18" s="114"/>
      <c r="R18" s="120"/>
      <c r="S18" s="139">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114"/>
      <c r="U18" s="114"/>
      <c r="V18" s="120"/>
      <c r="W18" s="139">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114"/>
      <c r="Y18" s="114"/>
      <c r="Z18" s="120"/>
      <c r="AA18" s="139">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114"/>
      <c r="AC18" s="114"/>
      <c r="AD18" s="120"/>
      <c r="AE18" s="139">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114"/>
      <c r="AG18" s="114"/>
      <c r="AH18" s="120"/>
      <c r="AI18" s="139">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114"/>
      <c r="AK18" s="114"/>
      <c r="AL18" s="120"/>
      <c r="AM18" s="139">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114"/>
      <c r="AO18" s="114"/>
      <c r="AP18" s="120"/>
      <c r="AQ18" s="139">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114"/>
      <c r="AS18" s="114"/>
      <c r="AT18" s="120"/>
      <c r="AU18" s="139">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114"/>
      <c r="AW18" s="114"/>
      <c r="AX18" s="120"/>
      <c r="AY18" s="139">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114"/>
      <c r="BA18" s="114"/>
      <c r="BB18" s="120"/>
      <c r="BC18" s="139">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114"/>
      <c r="BE18" s="114"/>
      <c r="BF18" s="115"/>
    </row>
    <row r="19" spans="1:58" ht="12.75" customHeight="1" x14ac:dyDescent="0.2">
      <c r="A19" s="140" t="s">
        <v>130</v>
      </c>
      <c r="B19" s="114"/>
      <c r="C19" s="114"/>
      <c r="D19" s="114"/>
      <c r="E19" s="114"/>
      <c r="F19" s="114"/>
      <c r="G19" s="114"/>
      <c r="H19" s="114"/>
      <c r="I19" s="114"/>
      <c r="J19" s="120"/>
      <c r="K19" s="139">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114"/>
      <c r="M19" s="114"/>
      <c r="N19" s="120"/>
      <c r="O19" s="139">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114"/>
      <c r="Q19" s="114"/>
      <c r="R19" s="120"/>
      <c r="S19" s="139">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114"/>
      <c r="U19" s="114"/>
      <c r="V19" s="120"/>
      <c r="W19" s="139">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114"/>
      <c r="Y19" s="114"/>
      <c r="Z19" s="120"/>
      <c r="AA19" s="139">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114"/>
      <c r="AC19" s="114"/>
      <c r="AD19" s="120"/>
      <c r="AE19" s="139">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114"/>
      <c r="AG19" s="114"/>
      <c r="AH19" s="120"/>
      <c r="AI19" s="139">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114"/>
      <c r="AK19" s="114"/>
      <c r="AL19" s="120"/>
      <c r="AM19" s="139">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114"/>
      <c r="AO19" s="114"/>
      <c r="AP19" s="120"/>
      <c r="AQ19" s="139">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114"/>
      <c r="AS19" s="114"/>
      <c r="AT19" s="120"/>
      <c r="AU19" s="139">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114"/>
      <c r="AW19" s="114"/>
      <c r="AX19" s="120"/>
      <c r="AY19" s="139">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114"/>
      <c r="BA19" s="114"/>
      <c r="BB19" s="120"/>
      <c r="BC19" s="139">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114"/>
      <c r="BE19" s="114"/>
      <c r="BF19" s="115"/>
    </row>
    <row r="20" spans="1:58" ht="12.75" customHeight="1" x14ac:dyDescent="0.2">
      <c r="A20" s="140" t="s">
        <v>132</v>
      </c>
      <c r="B20" s="114"/>
      <c r="C20" s="114"/>
      <c r="D20" s="114"/>
      <c r="E20" s="114"/>
      <c r="F20" s="114"/>
      <c r="G20" s="114"/>
      <c r="H20" s="114"/>
      <c r="I20" s="114"/>
      <c r="J20" s="120"/>
      <c r="K20" s="139">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114"/>
      <c r="M20" s="114"/>
      <c r="N20" s="120"/>
      <c r="O20" s="139">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114"/>
      <c r="Q20" s="114"/>
      <c r="R20" s="120"/>
      <c r="S20" s="139">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114"/>
      <c r="U20" s="114"/>
      <c r="V20" s="120"/>
      <c r="W20" s="139">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114"/>
      <c r="Y20" s="114"/>
      <c r="Z20" s="120"/>
      <c r="AA20" s="139">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114"/>
      <c r="AC20" s="114"/>
      <c r="AD20" s="120"/>
      <c r="AE20" s="139">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114"/>
      <c r="AG20" s="114"/>
      <c r="AH20" s="120"/>
      <c r="AI20" s="139">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114"/>
      <c r="AK20" s="114"/>
      <c r="AL20" s="120"/>
      <c r="AM20" s="139">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114"/>
      <c r="AO20" s="114"/>
      <c r="AP20" s="120"/>
      <c r="AQ20" s="139">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114"/>
      <c r="AS20" s="114"/>
      <c r="AT20" s="120"/>
      <c r="AU20" s="139">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114"/>
      <c r="AW20" s="114"/>
      <c r="AX20" s="120"/>
      <c r="AY20" s="139">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114"/>
      <c r="BA20" s="114"/>
      <c r="BB20" s="120"/>
      <c r="BC20" s="139">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114"/>
      <c r="BE20" s="114"/>
      <c r="BF20" s="115"/>
    </row>
    <row r="21" spans="1:58" ht="12.75" customHeight="1" x14ac:dyDescent="0.2">
      <c r="A21" s="140" t="s">
        <v>135</v>
      </c>
      <c r="B21" s="114"/>
      <c r="C21" s="114"/>
      <c r="D21" s="114"/>
      <c r="E21" s="114"/>
      <c r="F21" s="114"/>
      <c r="G21" s="114"/>
      <c r="H21" s="114"/>
      <c r="I21" s="114"/>
      <c r="J21" s="120"/>
      <c r="K21" s="139">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114"/>
      <c r="M21" s="114"/>
      <c r="N21" s="120"/>
      <c r="O21" s="139">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114"/>
      <c r="Q21" s="114"/>
      <c r="R21" s="120"/>
      <c r="S21" s="139">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114"/>
      <c r="U21" s="114"/>
      <c r="V21" s="120"/>
      <c r="W21" s="139">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114"/>
      <c r="Y21" s="114"/>
      <c r="Z21" s="120"/>
      <c r="AA21" s="139">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114"/>
      <c r="AC21" s="114"/>
      <c r="AD21" s="120"/>
      <c r="AE21" s="139">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114"/>
      <c r="AG21" s="114"/>
      <c r="AH21" s="120"/>
      <c r="AI21" s="139">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114"/>
      <c r="AK21" s="114"/>
      <c r="AL21" s="120"/>
      <c r="AM21" s="139">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114"/>
      <c r="AO21" s="114"/>
      <c r="AP21" s="120"/>
      <c r="AQ21" s="139">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114"/>
      <c r="AS21" s="114"/>
      <c r="AT21" s="120"/>
      <c r="AU21" s="139">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114"/>
      <c r="AW21" s="114"/>
      <c r="AX21" s="120"/>
      <c r="AY21" s="139">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114"/>
      <c r="BA21" s="114"/>
      <c r="BB21" s="120"/>
      <c r="BC21" s="139">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114"/>
      <c r="BE21" s="114"/>
      <c r="BF21" s="115"/>
    </row>
    <row r="22" spans="1:58" ht="12.75" customHeight="1" x14ac:dyDescent="0.2">
      <c r="A22" s="140" t="s">
        <v>137</v>
      </c>
      <c r="B22" s="114"/>
      <c r="C22" s="114"/>
      <c r="D22" s="114"/>
      <c r="E22" s="114"/>
      <c r="F22" s="114"/>
      <c r="G22" s="114"/>
      <c r="H22" s="114"/>
      <c r="I22" s="114"/>
      <c r="J22" s="120"/>
      <c r="K22" s="139">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114"/>
      <c r="M22" s="114"/>
      <c r="N22" s="120"/>
      <c r="O22" s="139">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114"/>
      <c r="Q22" s="114"/>
      <c r="R22" s="120"/>
      <c r="S22" s="139">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114"/>
      <c r="U22" s="114"/>
      <c r="V22" s="120"/>
      <c r="W22" s="139">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114"/>
      <c r="Y22" s="114"/>
      <c r="Z22" s="120"/>
      <c r="AA22" s="139">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114"/>
      <c r="AC22" s="114"/>
      <c r="AD22" s="120"/>
      <c r="AE22" s="139">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114"/>
      <c r="AG22" s="114"/>
      <c r="AH22" s="120"/>
      <c r="AI22" s="139">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114"/>
      <c r="AK22" s="114"/>
      <c r="AL22" s="120"/>
      <c r="AM22" s="139">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114"/>
      <c r="AO22" s="114"/>
      <c r="AP22" s="120"/>
      <c r="AQ22" s="139">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114"/>
      <c r="AS22" s="114"/>
      <c r="AT22" s="120"/>
      <c r="AU22" s="139">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114"/>
      <c r="AW22" s="114"/>
      <c r="AX22" s="120"/>
      <c r="AY22" s="139">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114"/>
      <c r="BA22" s="114"/>
      <c r="BB22" s="120"/>
      <c r="BC22" s="139">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114"/>
      <c r="BE22" s="114"/>
      <c r="BF22" s="115"/>
    </row>
    <row r="23" spans="1:58" ht="12.75" customHeight="1" x14ac:dyDescent="0.2">
      <c r="A23" s="140" t="s">
        <v>139</v>
      </c>
      <c r="B23" s="114"/>
      <c r="C23" s="114"/>
      <c r="D23" s="114"/>
      <c r="E23" s="114"/>
      <c r="F23" s="114"/>
      <c r="G23" s="114"/>
      <c r="H23" s="114"/>
      <c r="I23" s="114"/>
      <c r="J23" s="120"/>
      <c r="K23" s="139">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114"/>
      <c r="M23" s="114"/>
      <c r="N23" s="120"/>
      <c r="O23" s="139">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114"/>
      <c r="Q23" s="114"/>
      <c r="R23" s="120"/>
      <c r="S23" s="139">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114"/>
      <c r="U23" s="114"/>
      <c r="V23" s="120"/>
      <c r="W23" s="139">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114"/>
      <c r="Y23" s="114"/>
      <c r="Z23" s="120"/>
      <c r="AA23" s="139">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114"/>
      <c r="AC23" s="114"/>
      <c r="AD23" s="120"/>
      <c r="AE23" s="139">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114"/>
      <c r="AG23" s="114"/>
      <c r="AH23" s="120"/>
      <c r="AI23" s="139">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114"/>
      <c r="AK23" s="114"/>
      <c r="AL23" s="120"/>
      <c r="AM23" s="139">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114"/>
      <c r="AO23" s="114"/>
      <c r="AP23" s="120"/>
      <c r="AQ23" s="139">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114"/>
      <c r="AS23" s="114"/>
      <c r="AT23" s="120"/>
      <c r="AU23" s="139">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114"/>
      <c r="AW23" s="114"/>
      <c r="AX23" s="120"/>
      <c r="AY23" s="139">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114"/>
      <c r="BA23" s="114"/>
      <c r="BB23" s="120"/>
      <c r="BC23" s="139">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114"/>
      <c r="BE23" s="114"/>
      <c r="BF23" s="115"/>
    </row>
    <row r="24" spans="1:58" ht="12.75" customHeight="1" x14ac:dyDescent="0.2">
      <c r="A24" s="140" t="s">
        <v>142</v>
      </c>
      <c r="B24" s="114"/>
      <c r="C24" s="114"/>
      <c r="D24" s="114"/>
      <c r="E24" s="114"/>
      <c r="F24" s="114"/>
      <c r="G24" s="114"/>
      <c r="H24" s="114"/>
      <c r="I24" s="114"/>
      <c r="J24" s="120"/>
      <c r="K24" s="139">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114"/>
      <c r="M24" s="114"/>
      <c r="N24" s="120"/>
      <c r="O24" s="139">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114"/>
      <c r="Q24" s="114"/>
      <c r="R24" s="120"/>
      <c r="S24" s="139">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114"/>
      <c r="U24" s="114"/>
      <c r="V24" s="120"/>
      <c r="W24" s="139">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114"/>
      <c r="Y24" s="114"/>
      <c r="Z24" s="120"/>
      <c r="AA24" s="139">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114"/>
      <c r="AC24" s="114"/>
      <c r="AD24" s="120"/>
      <c r="AE24" s="139">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114"/>
      <c r="AG24" s="114"/>
      <c r="AH24" s="120"/>
      <c r="AI24" s="139">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114"/>
      <c r="AK24" s="114"/>
      <c r="AL24" s="120"/>
      <c r="AM24" s="139">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114"/>
      <c r="AO24" s="114"/>
      <c r="AP24" s="120"/>
      <c r="AQ24" s="139">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114"/>
      <c r="AS24" s="114"/>
      <c r="AT24" s="120"/>
      <c r="AU24" s="139">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114"/>
      <c r="AW24" s="114"/>
      <c r="AX24" s="120"/>
      <c r="AY24" s="139">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114"/>
      <c r="BA24" s="114"/>
      <c r="BB24" s="120"/>
      <c r="BC24" s="139">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114"/>
      <c r="BE24" s="114"/>
      <c r="BF24" s="115"/>
    </row>
    <row r="25" spans="1:58" ht="12.75" customHeight="1" x14ac:dyDescent="0.2">
      <c r="A25" s="117" t="s">
        <v>145</v>
      </c>
      <c r="B25" s="114"/>
      <c r="C25" s="114"/>
      <c r="D25" s="114"/>
      <c r="E25" s="114"/>
      <c r="F25" s="114"/>
      <c r="G25" s="114"/>
      <c r="H25" s="114"/>
      <c r="I25" s="114"/>
      <c r="J25" s="120"/>
      <c r="K25" s="136">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114"/>
      <c r="M25" s="114"/>
      <c r="N25" s="120"/>
      <c r="O25" s="136">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114"/>
      <c r="Q25" s="114"/>
      <c r="R25" s="120"/>
      <c r="S25" s="136">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114"/>
      <c r="U25" s="114"/>
      <c r="V25" s="120"/>
      <c r="W25" s="136">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114"/>
      <c r="Y25" s="114"/>
      <c r="Z25" s="120"/>
      <c r="AA25" s="136">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114"/>
      <c r="AC25" s="114"/>
      <c r="AD25" s="120"/>
      <c r="AE25" s="136">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114"/>
      <c r="AG25" s="114"/>
      <c r="AH25" s="120"/>
      <c r="AI25" s="136">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114"/>
      <c r="AK25" s="114"/>
      <c r="AL25" s="120"/>
      <c r="AM25" s="136">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114"/>
      <c r="AO25" s="114"/>
      <c r="AP25" s="120"/>
      <c r="AQ25" s="136">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114"/>
      <c r="AS25" s="114"/>
      <c r="AT25" s="120"/>
      <c r="AU25" s="136">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114"/>
      <c r="AW25" s="114"/>
      <c r="AX25" s="120"/>
      <c r="AY25" s="136">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114"/>
      <c r="BA25" s="114"/>
      <c r="BB25" s="120"/>
      <c r="BC25" s="136">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114"/>
      <c r="BE25" s="114"/>
      <c r="BF25" s="115"/>
    </row>
    <row r="26" spans="1:58" ht="12.75" customHeight="1" x14ac:dyDescent="0.2">
      <c r="A26" s="117" t="s">
        <v>148</v>
      </c>
      <c r="B26" s="114"/>
      <c r="C26" s="114"/>
      <c r="D26" s="114"/>
      <c r="E26" s="114"/>
      <c r="F26" s="114"/>
      <c r="G26" s="114"/>
      <c r="H26" s="114"/>
      <c r="I26" s="114"/>
      <c r="J26" s="120"/>
      <c r="K26" s="136">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114"/>
      <c r="M26" s="114"/>
      <c r="N26" s="120"/>
      <c r="O26" s="136">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114"/>
      <c r="Q26" s="114"/>
      <c r="R26" s="120"/>
      <c r="S26" s="136">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114"/>
      <c r="U26" s="114"/>
      <c r="V26" s="120"/>
      <c r="W26" s="136">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114"/>
      <c r="Y26" s="114"/>
      <c r="Z26" s="120"/>
      <c r="AA26" s="136">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114"/>
      <c r="AC26" s="114"/>
      <c r="AD26" s="120"/>
      <c r="AE26" s="136">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114"/>
      <c r="AG26" s="114"/>
      <c r="AH26" s="120"/>
      <c r="AI26" s="136">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114"/>
      <c r="AK26" s="114"/>
      <c r="AL26" s="120"/>
      <c r="AM26" s="136">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114"/>
      <c r="AO26" s="114"/>
      <c r="AP26" s="120"/>
      <c r="AQ26" s="136">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114"/>
      <c r="AS26" s="114"/>
      <c r="AT26" s="120"/>
      <c r="AU26" s="136">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114"/>
      <c r="AW26" s="114"/>
      <c r="AX26" s="120"/>
      <c r="AY26" s="136">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114"/>
      <c r="BA26" s="114"/>
      <c r="BB26" s="120"/>
      <c r="BC26" s="136">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114"/>
      <c r="BE26" s="114"/>
      <c r="BF26" s="115"/>
    </row>
    <row r="27" spans="1:58" ht="15.75" customHeight="1" x14ac:dyDescent="0.2"/>
    <row r="28" spans="1:58" ht="15.75" customHeight="1" x14ac:dyDescent="0.2"/>
    <row r="29" spans="1:58" ht="15.75" customHeight="1" x14ac:dyDescent="0.2"/>
    <row r="30" spans="1:58" ht="15.75" customHeight="1" x14ac:dyDescent="0.2"/>
    <row r="31" spans="1:58" ht="15.75" customHeight="1" x14ac:dyDescent="0.2"/>
    <row r="32" spans="1:5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85">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U7:AX7"/>
    <mergeCell ref="AY7:BB7"/>
    <mergeCell ref="BC7:BF7"/>
    <mergeCell ref="A7:J7"/>
    <mergeCell ref="K7:N7"/>
    <mergeCell ref="O7:R7"/>
    <mergeCell ref="S7:V7"/>
    <mergeCell ref="W7:Z7"/>
    <mergeCell ref="AA7:AD7"/>
    <mergeCell ref="AE7:AH7"/>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O2:AU2"/>
    <mergeCell ref="AO3:AU3"/>
    <mergeCell ref="J1:AW1"/>
    <mergeCell ref="C2:J2"/>
    <mergeCell ref="K2:S2"/>
    <mergeCell ref="X2:AI2"/>
    <mergeCell ref="AV2:BF2"/>
    <mergeCell ref="K3:S3"/>
    <mergeCell ref="AV3:BF3"/>
    <mergeCell ref="C3:J3"/>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9:AL9"/>
    <mergeCell ref="AM9:AP9"/>
    <mergeCell ref="AQ9:AT9"/>
    <mergeCell ref="AU9:AX9"/>
    <mergeCell ref="AY9:BB9"/>
    <mergeCell ref="BC9:BF9"/>
    <mergeCell ref="A9:J9"/>
    <mergeCell ref="K9:N9"/>
    <mergeCell ref="O9:R9"/>
    <mergeCell ref="S9:V9"/>
    <mergeCell ref="W9:Z9"/>
    <mergeCell ref="AA9:AD9"/>
    <mergeCell ref="AE9:AH9"/>
    <mergeCell ref="AI8:AL8"/>
    <mergeCell ref="AM8:AP8"/>
    <mergeCell ref="AQ8:AT8"/>
    <mergeCell ref="AU8:AX8"/>
    <mergeCell ref="AY8:BB8"/>
    <mergeCell ref="BC8:BF8"/>
    <mergeCell ref="A8:J8"/>
    <mergeCell ref="K8:N8"/>
    <mergeCell ref="O8:R8"/>
    <mergeCell ref="S8:V8"/>
    <mergeCell ref="W8:Z8"/>
    <mergeCell ref="AA8:AD8"/>
    <mergeCell ref="AE8:AH8"/>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1000"/>
  <sheetViews>
    <sheetView workbookViewId="0">
      <pane ySplit="6" topLeftCell="A7" activePane="bottomLeft" state="frozen"/>
      <selection pane="bottomLeft" activeCell="B8" sqref="B8"/>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5"/>
      <c r="AX1" s="1"/>
      <c r="AY1" s="1"/>
      <c r="AZ1" s="1"/>
      <c r="BA1" s="1"/>
      <c r="BB1" s="1"/>
      <c r="BC1" s="1"/>
      <c r="BD1" s="1"/>
      <c r="BE1" s="1"/>
      <c r="BF1" s="1"/>
    </row>
    <row r="2" spans="1:58" ht="12.75" customHeight="1" x14ac:dyDescent="0.2">
      <c r="A2" s="1"/>
      <c r="B2" s="1"/>
      <c r="C2" s="63" t="str">
        <f>'Executive Summary'!C2</f>
        <v>Data Period:</v>
      </c>
      <c r="D2" s="64"/>
      <c r="E2" s="64"/>
      <c r="F2" s="64"/>
      <c r="G2" s="64"/>
      <c r="H2" s="64"/>
      <c r="I2" s="64"/>
      <c r="J2" s="65"/>
      <c r="K2" s="67" t="str">
        <f>'Executive Summary'!K2</f>
        <v>2019-04-01 to 2020-03-31</v>
      </c>
      <c r="L2" s="64"/>
      <c r="M2" s="64"/>
      <c r="N2" s="64"/>
      <c r="O2" s="64"/>
      <c r="P2" s="64"/>
      <c r="Q2" s="64"/>
      <c r="R2" s="64"/>
      <c r="S2" s="65"/>
      <c r="T2" s="1"/>
      <c r="U2" s="1"/>
      <c r="V2" s="1"/>
      <c r="W2" s="1"/>
      <c r="X2" s="66" t="str">
        <f>'Executive Summary'!X2</f>
        <v>MONTHLY REPORT</v>
      </c>
      <c r="Y2" s="64"/>
      <c r="Z2" s="64"/>
      <c r="AA2" s="64"/>
      <c r="AB2" s="64"/>
      <c r="AC2" s="64"/>
      <c r="AD2" s="64"/>
      <c r="AE2" s="64"/>
      <c r="AF2" s="64"/>
      <c r="AG2" s="64"/>
      <c r="AH2" s="64"/>
      <c r="AI2" s="65"/>
      <c r="AJ2" s="1"/>
      <c r="AK2" s="1"/>
      <c r="AL2" s="1"/>
      <c r="AM2" s="1"/>
      <c r="AN2" s="1"/>
      <c r="AO2" s="63" t="str">
        <f>'Executive Summary'!AO2</f>
        <v>Type of Year:</v>
      </c>
      <c r="AP2" s="64"/>
      <c r="AQ2" s="64"/>
      <c r="AR2" s="64"/>
      <c r="AS2" s="64"/>
      <c r="AT2" s="64"/>
      <c r="AU2" s="65"/>
      <c r="AV2" s="67" t="str">
        <f>'Executive Summary'!AV2</f>
        <v>This financial year</v>
      </c>
      <c r="AW2" s="64"/>
      <c r="AX2" s="64"/>
      <c r="AY2" s="64"/>
      <c r="AZ2" s="64"/>
      <c r="BA2" s="64"/>
      <c r="BB2" s="64"/>
      <c r="BC2" s="64"/>
      <c r="BD2" s="64"/>
      <c r="BE2" s="64"/>
      <c r="BF2" s="65"/>
    </row>
    <row r="3" spans="1:58" ht="12.75" customHeight="1" x14ac:dyDescent="0.2">
      <c r="A3" s="1"/>
      <c r="B3" s="1"/>
      <c r="C3" s="71" t="str">
        <f>'Executive Summary'!C3</f>
        <v>Report Period:</v>
      </c>
      <c r="D3" s="64"/>
      <c r="E3" s="64"/>
      <c r="F3" s="64"/>
      <c r="G3" s="64"/>
      <c r="H3" s="64"/>
      <c r="I3" s="64"/>
      <c r="J3" s="65"/>
      <c r="K3" s="67" t="str">
        <f>'Executive Summary'!K3</f>
        <v>2020-02-01 to 2020-02-29</v>
      </c>
      <c r="L3" s="64"/>
      <c r="M3" s="64"/>
      <c r="N3" s="64"/>
      <c r="O3" s="64"/>
      <c r="P3" s="64"/>
      <c r="Q3" s="64"/>
      <c r="R3" s="64"/>
      <c r="S3" s="65"/>
      <c r="T3" s="1"/>
      <c r="U3" s="1"/>
      <c r="V3" s="1"/>
      <c r="W3" s="1"/>
      <c r="X3" s="1"/>
      <c r="Y3" s="1"/>
      <c r="Z3" s="1"/>
      <c r="AA3" s="1"/>
      <c r="AB3" s="1"/>
      <c r="AC3" s="1"/>
      <c r="AD3" s="1"/>
      <c r="AE3" s="1"/>
      <c r="AF3" s="1"/>
      <c r="AG3" s="1"/>
      <c r="AH3" s="1"/>
      <c r="AI3" s="1"/>
      <c r="AJ3" s="1"/>
      <c r="AK3" s="1"/>
      <c r="AL3" s="1"/>
      <c r="AM3" s="1"/>
      <c r="AN3" s="1"/>
      <c r="AO3" s="63" t="str">
        <f>'Executive Summary'!AO3</f>
        <v>Year Period:</v>
      </c>
      <c r="AP3" s="64"/>
      <c r="AQ3" s="64"/>
      <c r="AR3" s="64"/>
      <c r="AS3" s="64"/>
      <c r="AT3" s="64"/>
      <c r="AU3" s="65"/>
      <c r="AV3" s="67" t="str">
        <f>'Executive Summary'!AV3</f>
        <v>2019-04-01 to 2020-03-31</v>
      </c>
      <c r="AW3" s="64"/>
      <c r="AX3" s="64"/>
      <c r="AY3" s="64"/>
      <c r="AZ3" s="64"/>
      <c r="BA3" s="64"/>
      <c r="BB3" s="64"/>
      <c r="BC3" s="64"/>
      <c r="BD3" s="64"/>
      <c r="BE3" s="64"/>
      <c r="BF3" s="65"/>
    </row>
    <row r="4" spans="1:58" ht="12.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2.75" customHeight="1" x14ac:dyDescent="0.2">
      <c r="A5" s="109" t="s">
        <v>97</v>
      </c>
      <c r="B5" s="70"/>
      <c r="C5" s="109" t="s">
        <v>98</v>
      </c>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70"/>
    </row>
    <row r="6" spans="1:58" ht="12.75" customHeight="1" x14ac:dyDescent="0.2">
      <c r="A6" s="131" t="s">
        <v>9</v>
      </c>
      <c r="B6" s="132"/>
      <c r="C6" s="132"/>
      <c r="D6" s="132"/>
      <c r="E6" s="132"/>
      <c r="F6" s="132"/>
      <c r="G6" s="132"/>
      <c r="H6" s="132"/>
      <c r="I6" s="132"/>
      <c r="J6" s="133"/>
      <c r="K6" s="148" t="str">
        <f>Valuations!K6:N6</f>
        <v>April</v>
      </c>
      <c r="L6" s="64"/>
      <c r="M6" s="64"/>
      <c r="N6" s="149"/>
      <c r="O6" s="148" t="str">
        <f>Valuations!O6:R6</f>
        <v>May</v>
      </c>
      <c r="P6" s="64"/>
      <c r="Q6" s="64"/>
      <c r="R6" s="149"/>
      <c r="S6" s="148" t="str">
        <f>Valuations!S6:V6</f>
        <v>June</v>
      </c>
      <c r="T6" s="64"/>
      <c r="U6" s="64"/>
      <c r="V6" s="149"/>
      <c r="W6" s="148" t="str">
        <f>Valuations!W6:Z6</f>
        <v>July</v>
      </c>
      <c r="X6" s="64"/>
      <c r="Y6" s="64"/>
      <c r="Z6" s="149"/>
      <c r="AA6" s="148" t="str">
        <f>Valuations!AA6:AD6</f>
        <v>August</v>
      </c>
      <c r="AB6" s="64"/>
      <c r="AC6" s="64"/>
      <c r="AD6" s="149"/>
      <c r="AE6" s="148" t="str">
        <f>Valuations!AE6:AH6</f>
        <v>September</v>
      </c>
      <c r="AF6" s="64"/>
      <c r="AG6" s="64"/>
      <c r="AH6" s="149"/>
      <c r="AI6" s="148" t="str">
        <f>Valuations!AI6:AL6</f>
        <v>October</v>
      </c>
      <c r="AJ6" s="64"/>
      <c r="AK6" s="64"/>
      <c r="AL6" s="149"/>
      <c r="AM6" s="148" t="str">
        <f>Valuations!AM6:AP6</f>
        <v>November</v>
      </c>
      <c r="AN6" s="64"/>
      <c r="AO6" s="64"/>
      <c r="AP6" s="149"/>
      <c r="AQ6" s="148" t="str">
        <f>Valuations!AQ6:AT6</f>
        <v>December</v>
      </c>
      <c r="AR6" s="64"/>
      <c r="AS6" s="64"/>
      <c r="AT6" s="149"/>
      <c r="AU6" s="148" t="str">
        <f>Valuations!AU6:AX6</f>
        <v>January</v>
      </c>
      <c r="AV6" s="64"/>
      <c r="AW6" s="64"/>
      <c r="AX6" s="149"/>
      <c r="AY6" s="148" t="str">
        <f>Valuations!AY6:BB6</f>
        <v>February</v>
      </c>
      <c r="AZ6" s="64"/>
      <c r="BA6" s="64"/>
      <c r="BB6" s="149"/>
      <c r="BC6" s="148" t="str">
        <f>Valuations!BC6:BF6</f>
        <v>March</v>
      </c>
      <c r="BD6" s="64"/>
      <c r="BE6" s="64"/>
      <c r="BF6" s="149"/>
    </row>
    <row r="7" spans="1:58" ht="12.75" customHeight="1" x14ac:dyDescent="0.2">
      <c r="A7" s="143" t="s">
        <v>99</v>
      </c>
      <c r="B7" s="114"/>
      <c r="C7" s="114"/>
      <c r="D7" s="114"/>
      <c r="E7" s="114"/>
      <c r="F7" s="114"/>
      <c r="G7" s="114"/>
      <c r="H7" s="114"/>
      <c r="I7" s="114"/>
      <c r="J7" s="120"/>
      <c r="K7" s="146" t="str">
        <f>IF(DATE(LEFT($AV$3, 4),MONTH("1 " &amp; K$6 &amp; " " &amp; LEFT($AV$3, 4)),1) &gt; DATE(MID($K$3, 15, 4), MID($K$3, 20, 2), RIGHT($K$3, 2)), "---", (IFERROR( 100 * ((K21+K30)/K19), "---")))</f>
        <v>---</v>
      </c>
      <c r="L7" s="114"/>
      <c r="M7" s="114"/>
      <c r="N7" s="120"/>
      <c r="O7" s="146" t="str">
        <f>IF(DATE(LEFT($AV$3, 4),MONTH("1 " &amp; O$6 &amp; " " &amp; LEFT($AV$3, 4)),1) &gt; DATE(MID($K$3, 15, 4), MID($K$3, 20, 2), RIGHT($K$3, 2)), "---", (IFERROR( 100 * ((O21+O30)/O19), "---")))</f>
        <v>---</v>
      </c>
      <c r="P7" s="114"/>
      <c r="Q7" s="114"/>
      <c r="R7" s="120"/>
      <c r="S7" s="146" t="str">
        <f>IF(DATE(LEFT($AV$3, 4),MONTH("1 " &amp; S$6 &amp; " " &amp; LEFT($AV$3, 4)),1) &gt; DATE(MID($K$3, 15, 4), MID($K$3, 20, 2), RIGHT($K$3, 2)), "---", (IFERROR( 100 * ((S21+S30)/S19), "---")))</f>
        <v>---</v>
      </c>
      <c r="T7" s="114"/>
      <c r="U7" s="114"/>
      <c r="V7" s="120"/>
      <c r="W7" s="146" t="str">
        <f>IF(DATE(LEFT($AV$3, 4),MONTH("1 " &amp; W$6 &amp; " " &amp; LEFT($AV$3, 4)),1) &gt; DATE(MID($K$3, 15, 4), MID($K$3, 20, 2), RIGHT($K$3, 2)), "---", (IFERROR( 100 * ((W21+W30)/W19), "---")))</f>
        <v>---</v>
      </c>
      <c r="X7" s="114"/>
      <c r="Y7" s="114"/>
      <c r="Z7" s="120"/>
      <c r="AA7" s="146" t="str">
        <f>IF(DATE(LEFT($AV$3, 4),MONTH("1 " &amp; AA$6 &amp; " " &amp; LEFT($AV$3, 4)),1) &gt; DATE(MID($K$3, 15, 4), MID($K$3, 20, 2), RIGHT($K$3, 2)), "---", (IFERROR( 100 * ((AA21+AA30)/AA19), "---")))</f>
        <v>---</v>
      </c>
      <c r="AB7" s="114"/>
      <c r="AC7" s="114"/>
      <c r="AD7" s="120"/>
      <c r="AE7" s="146" t="str">
        <f>IF(DATE(LEFT($AV$3, 4),MONTH("1 " &amp; AE$6 &amp; " " &amp; LEFT($AV$3, 4)),1) &gt; DATE(MID($K$3, 15, 4), MID($K$3, 20, 2), RIGHT($K$3, 2)), "---", (IFERROR( 100 * ((AE21+AE30)/AE19), "---")))</f>
        <v>---</v>
      </c>
      <c r="AF7" s="114"/>
      <c r="AG7" s="114"/>
      <c r="AH7" s="120"/>
      <c r="AI7" s="146" t="str">
        <f>IF(DATE(LEFT($AV$3, 4),MONTH("1 " &amp; AI$6 &amp; " " &amp; LEFT($AV$3, 4)),1) &gt; DATE(MID($K$3, 15, 4), MID($K$3, 20, 2), RIGHT($K$3, 2)), "---", (IFERROR( 100 * ((AI21+AI30)/AI19), "---")))</f>
        <v>---</v>
      </c>
      <c r="AJ7" s="114"/>
      <c r="AK7" s="114"/>
      <c r="AL7" s="120"/>
      <c r="AM7" s="146" t="str">
        <f>IF(DATE(LEFT($AV$3, 4),MONTH("1 " &amp; AM$6 &amp; " " &amp; LEFT($AV$3, 4)),1) &gt; DATE(MID($K$3, 15, 4), MID($K$3, 20, 2), RIGHT($K$3, 2)), "---", (IFERROR( 100 * ((AM21+AM30)/AM19), "---")))</f>
        <v>---</v>
      </c>
      <c r="AN7" s="114"/>
      <c r="AO7" s="114"/>
      <c r="AP7" s="120"/>
      <c r="AQ7" s="146" t="str">
        <f>IF(DATE(LEFT($AV$3, 4),MONTH("1 " &amp; AQ$6 &amp; " " &amp; LEFT($AV$3, 4)),1) &gt; DATE(MID($K$3, 15, 4), MID($K$3, 20, 2), RIGHT($K$3, 2)), "---", (IFERROR( 100 * ((AQ21+AQ30)/AQ19), "---")))</f>
        <v>---</v>
      </c>
      <c r="AR7" s="114"/>
      <c r="AS7" s="114"/>
      <c r="AT7" s="120"/>
      <c r="AU7" s="146" t="str">
        <f>IF(DATE(MID($AV$3, 15, 4),MONTH("1 " &amp; AU$6 &amp; " " &amp; MID($AV$3, 15, 4)),1) &gt; DATE(MID($K$3, 15, 4), MID($K$3, 20, 2), RIGHT($K$3, 2)), "---", (IFERROR( 100 * ((AU21+AU30)/AU19), "---")))</f>
        <v>---</v>
      </c>
      <c r="AV7" s="114"/>
      <c r="AW7" s="114"/>
      <c r="AX7" s="120"/>
      <c r="AY7" s="146" t="str">
        <f>IF(DATE(MID($AV$3, 15, 4),MONTH("1 " &amp; AY$6 &amp; " " &amp; MID($AV$3, 15, 4)),1) &gt; DATE(MID($K$3, 15, 4), MID($K$3, 20, 2), RIGHT($K$3, 2)), "---", (IFERROR( 100 * ((AY21+AY30)/AY19), "---")))</f>
        <v>---</v>
      </c>
      <c r="AZ7" s="114"/>
      <c r="BA7" s="114"/>
      <c r="BB7" s="120"/>
      <c r="BC7" s="146" t="str">
        <f>IF(DATE(MID($AV$3, 15, 4),MONTH("1 " &amp; BC$6 &amp; " " &amp; MID($AV$3, 15, 4)),1) &gt; DATE(MID($K$3, 15, 4), MID($K$3, 20, 2), RIGHT($K$3, 2)), "---", (IFERROR( 100 * ((BC21+BC30)/BC19), "---")))</f>
        <v>---</v>
      </c>
      <c r="BD7" s="114"/>
      <c r="BE7" s="114"/>
      <c r="BF7" s="120"/>
    </row>
    <row r="8" spans="1:58" ht="12.75" customHeight="1" x14ac:dyDescent="0.2">
      <c r="A8" s="151" t="s">
        <v>101</v>
      </c>
      <c r="B8" s="114"/>
      <c r="C8" s="114"/>
      <c r="D8" s="114"/>
      <c r="E8" s="114"/>
      <c r="F8" s="114"/>
      <c r="G8" s="114"/>
      <c r="H8" s="114"/>
      <c r="I8" s="114"/>
      <c r="J8" s="120"/>
      <c r="K8" s="150" t="str">
        <f>IF(DATE(LEFT($AV$3, 4),MONTH("1 " &amp; K$6 &amp; " " &amp; LEFT($AV$3, 4)),1) &gt; DATE(MID($K$3, 15, 4), MID($K$3, 20, 2), RIGHT($K$3, 2)), "---", (IFERROR( 100 * ((K21+K31)/(K20+K29)), "---")))</f>
        <v>---</v>
      </c>
      <c r="L8" s="114"/>
      <c r="M8" s="114"/>
      <c r="N8" s="120"/>
      <c r="O8" s="150" t="str">
        <f>IF(DATE(LEFT($AV$3, 4),MONTH("1 " &amp; O$6 &amp; " " &amp; LEFT($AV$3, 4)),1) &gt; DATE(MID($K$3, 15, 4), MID($K$3, 20, 2), RIGHT($K$3, 2)), "---", (IFERROR( 100 * ((O21+O31)/(O20+O29)), "---")))</f>
        <v>---</v>
      </c>
      <c r="P8" s="114"/>
      <c r="Q8" s="114"/>
      <c r="R8" s="120"/>
      <c r="S8" s="150" t="str">
        <f>IF(DATE(LEFT($AV$3, 4),MONTH("1 " &amp; S$6 &amp; " " &amp; LEFT($AV$3, 4)),1) &gt; DATE(MID($K$3, 15, 4), MID($K$3, 20, 2), RIGHT($K$3, 2)), "---", (IFERROR( 100 * ((S21+S31)/(S20+S29)), "---")))</f>
        <v>---</v>
      </c>
      <c r="T8" s="114"/>
      <c r="U8" s="114"/>
      <c r="V8" s="120"/>
      <c r="W8" s="150" t="str">
        <f>IF(DATE(LEFT($AV$3, 4),MONTH("1 " &amp; W$6 &amp; " " &amp; LEFT($AV$3, 4)),1) &gt; DATE(MID($K$3, 15, 4), MID($K$3, 20, 2), RIGHT($K$3, 2)), "---", (IFERROR( 100 * ((W21+W31)/(W20+W29)), "---")))</f>
        <v>---</v>
      </c>
      <c r="X8" s="114"/>
      <c r="Y8" s="114"/>
      <c r="Z8" s="120"/>
      <c r="AA8" s="150" t="str">
        <f>IF(DATE(LEFT($AV$3, 4),MONTH("1 " &amp; AA$6 &amp; " " &amp; LEFT($AV$3, 4)),1) &gt; DATE(MID($K$3, 15, 4), MID($K$3, 20, 2), RIGHT($K$3, 2)), "---", (IFERROR( 100 * ((AA21+AA31)/(AA20+AA29)), "---")))</f>
        <v>---</v>
      </c>
      <c r="AB8" s="114"/>
      <c r="AC8" s="114"/>
      <c r="AD8" s="120"/>
      <c r="AE8" s="150" t="str">
        <f>IF(DATE(LEFT($AV$3, 4),MONTH("1 " &amp; AE$6 &amp; " " &amp; LEFT($AV$3, 4)),1) &gt; DATE(MID($K$3, 15, 4), MID($K$3, 20, 2), RIGHT($K$3, 2)), "---", (IFERROR( 100 * ((AE21+AE31)/(AE20+AE29)), "---")))</f>
        <v>---</v>
      </c>
      <c r="AF8" s="114"/>
      <c r="AG8" s="114"/>
      <c r="AH8" s="120"/>
      <c r="AI8" s="150" t="str">
        <f>IF(DATE(LEFT($AV$3, 4),MONTH("1 " &amp; AI$6 &amp; " " &amp; LEFT($AV$3, 4)),1) &gt; DATE(MID($K$3, 15, 4), MID($K$3, 20, 2), RIGHT($K$3, 2)), "---", (IFERROR( 100 * ((AI21+AI31)/(AI20+AI29)), "---")))</f>
        <v>---</v>
      </c>
      <c r="AJ8" s="114"/>
      <c r="AK8" s="114"/>
      <c r="AL8" s="120"/>
      <c r="AM8" s="150" t="str">
        <f>IF(DATE(LEFT($AV$3, 4),MONTH("1 " &amp; AM$6 &amp; " " &amp; LEFT($AV$3, 4)),1) &gt; DATE(MID($K$3, 15, 4), MID($K$3, 20, 2), RIGHT($K$3, 2)), "---", (IFERROR( 100 * ((AM21+AM31)/(AM20+AM29)), "---")))</f>
        <v>---</v>
      </c>
      <c r="AN8" s="114"/>
      <c r="AO8" s="114"/>
      <c r="AP8" s="120"/>
      <c r="AQ8" s="150" t="str">
        <f>IF(DATE(LEFT($AV$3, 4),MONTH("1 " &amp; AQ$6 &amp; " " &amp; LEFT($AV$3, 4)),1) &gt; DATE(MID($K$3, 15, 4), MID($K$3, 20, 2), RIGHT($K$3, 2)), "---", (IFERROR( 100 * ((AQ21+AQ31)/(AQ20+AQ29)), "---")))</f>
        <v>---</v>
      </c>
      <c r="AR8" s="114"/>
      <c r="AS8" s="114"/>
      <c r="AT8" s="120"/>
      <c r="AU8" s="150" t="str">
        <f>IF(DATE(MID($AV$3, 15, 4),MONTH("1 " &amp; AU$6 &amp; " " &amp; MID($AV$3, 15, 4)),1) &gt; DATE(MID($K$3, 15, 4), MID($K$3, 20, 2), RIGHT($K$3, 2)), "---", (IFERROR(100 * ((AU21+AU31)/(AU20+AU29)), "---")))</f>
        <v>---</v>
      </c>
      <c r="AV8" s="114"/>
      <c r="AW8" s="114"/>
      <c r="AX8" s="120"/>
      <c r="AY8" s="150" t="str">
        <f>IF(DATE(MID($AV$3, 15, 4),MONTH("1 " &amp; AY$6 &amp; " " &amp; MID($AV$3, 15, 4)),1) &gt; DATE(MID($K$3, 15, 4), MID($K$3, 20, 2), RIGHT($K$3, 2)), "---", (IFERROR(100 * ((AY21+AY31)/(AY20+AY29)), "---")))</f>
        <v>---</v>
      </c>
      <c r="AZ8" s="114"/>
      <c r="BA8" s="114"/>
      <c r="BB8" s="120"/>
      <c r="BC8" s="150" t="str">
        <f>IF(DATE(MID($AV$3, 15, 4),MONTH("1 " &amp; BC$6 &amp; " " &amp; MID($AV$3, 15, 4)),1) &gt; DATE(MID($K$3, 15, 4), MID($K$3, 20, 2), RIGHT($K$3, 2)), "---", (IFERROR(100 * ((BC21+BC31)/(BC20+BC29)), "---")))</f>
        <v>---</v>
      </c>
      <c r="BD8" s="114"/>
      <c r="BE8" s="114"/>
      <c r="BF8" s="120"/>
    </row>
    <row r="9" spans="1:58" ht="12.75" customHeight="1" x14ac:dyDescent="0.2">
      <c r="A9" s="117" t="s">
        <v>102</v>
      </c>
      <c r="B9" s="114"/>
      <c r="C9" s="114"/>
      <c r="D9" s="114"/>
      <c r="E9" s="114"/>
      <c r="F9" s="114"/>
      <c r="G9" s="114"/>
      <c r="H9" s="114"/>
      <c r="I9" s="114"/>
      <c r="J9" s="120"/>
      <c r="K9" s="145" t="str">
        <f>IF(DATE(LEFT($AV$3, 4),MONTH("1 " &amp; K$6 &amp; " " &amp; LEFT($AV$3, 4)),1) &gt; DATE(MID($K$3, 15, 4), MID($K$3, 20, 2), RIGHT($K$3, 2)), "---", (IFERROR(100 * (K21/K20), "---")))</f>
        <v>---</v>
      </c>
      <c r="L9" s="114"/>
      <c r="M9" s="114"/>
      <c r="N9" s="120"/>
      <c r="O9" s="145" t="str">
        <f>IF(DATE(LEFT($AV$3, 4),MONTH("1 " &amp; O$6 &amp; " " &amp; LEFT($AV$3, 4)),1) &gt; DATE(MID($K$3, 15, 4), MID($K$3, 20, 2), RIGHT($K$3, 2)), "---", (IFERROR(100 * (O21/O20), "---")))</f>
        <v>---</v>
      </c>
      <c r="P9" s="114"/>
      <c r="Q9" s="114"/>
      <c r="R9" s="120"/>
      <c r="S9" s="145" t="str">
        <f>IF(DATE(LEFT($AV$3, 4),MONTH("1 " &amp; S$6 &amp; " " &amp; LEFT($AV$3, 4)),1) &gt; DATE(MID($K$3, 15, 4), MID($K$3, 20, 2), RIGHT($K$3, 2)), "---", (IFERROR(100 * (S21/S20), "---")))</f>
        <v>---</v>
      </c>
      <c r="T9" s="114"/>
      <c r="U9" s="114"/>
      <c r="V9" s="120"/>
      <c r="W9" s="145" t="str">
        <f>IF(DATE(LEFT($AV$3, 4),MONTH("1 " &amp; W$6 &amp; " " &amp; LEFT($AV$3, 4)),1) &gt; DATE(MID($K$3, 15, 4), MID($K$3, 20, 2), RIGHT($K$3, 2)), "---", (IFERROR(100 * (W21/W20), "---")))</f>
        <v>---</v>
      </c>
      <c r="X9" s="114"/>
      <c r="Y9" s="114"/>
      <c r="Z9" s="120"/>
      <c r="AA9" s="145" t="str">
        <f>IF(DATE(LEFT($AV$3, 4),MONTH("1 " &amp; AA$6 &amp; " " &amp; LEFT($AV$3, 4)),1) &gt; DATE(MID($K$3, 15, 4), MID($K$3, 20, 2), RIGHT($K$3, 2)), "---", (IFERROR(100 * (AA21/AA20), "---")))</f>
        <v>---</v>
      </c>
      <c r="AB9" s="114"/>
      <c r="AC9" s="114"/>
      <c r="AD9" s="120"/>
      <c r="AE9" s="145" t="str">
        <f>IF(DATE(LEFT($AV$3, 4),MONTH("1 " &amp; AE$6 &amp; " " &amp; LEFT($AV$3, 4)),1) &gt; DATE(MID($K$3, 15, 4), MID($K$3, 20, 2), RIGHT($K$3, 2)), "---", (IFERROR(100 * (AE21/AE20), "---")))</f>
        <v>---</v>
      </c>
      <c r="AF9" s="114"/>
      <c r="AG9" s="114"/>
      <c r="AH9" s="120"/>
      <c r="AI9" s="145" t="str">
        <f>IF(DATE(LEFT($AV$3, 4),MONTH("1 " &amp; AI$6 &amp; " " &amp; LEFT($AV$3, 4)),1) &gt; DATE(MID($K$3, 15, 4), MID($K$3, 20, 2), RIGHT($K$3, 2)), "---", (IFERROR(100 * (AI21/AI20), "---")))</f>
        <v>---</v>
      </c>
      <c r="AJ9" s="114"/>
      <c r="AK9" s="114"/>
      <c r="AL9" s="120"/>
      <c r="AM9" s="145" t="str">
        <f>IF(DATE(LEFT($AV$3, 4),MONTH("1 " &amp; AM$6 &amp; " " &amp; LEFT($AV$3, 4)),1) &gt; DATE(MID($K$3, 15, 4), MID($K$3, 20, 2), RIGHT($K$3, 2)), "---", (IFERROR(100 * (AM21/AM20), "---")))</f>
        <v>---</v>
      </c>
      <c r="AN9" s="114"/>
      <c r="AO9" s="114"/>
      <c r="AP9" s="120"/>
      <c r="AQ9" s="145" t="str">
        <f>IF(DATE(LEFT($AV$3, 4),MONTH("1 " &amp; AQ$6 &amp; " " &amp; LEFT($AV$3, 4)),1) &gt; DATE(MID($K$3, 15, 4), MID($K$3, 20, 2), RIGHT($K$3, 2)), "---", (IFERROR(100 * (AQ21/AQ20), "---")))</f>
        <v>---</v>
      </c>
      <c r="AR9" s="114"/>
      <c r="AS9" s="114"/>
      <c r="AT9" s="120"/>
      <c r="AU9" s="145" t="str">
        <f>IF(DATE(MID($AV$3, 15, 4),MONTH("1 " &amp; AU$6 &amp; " " &amp; MID($AV$3, 15, 4)),1) &gt; DATE(MID($K$3, 15, 4), MID($K$3, 20, 2), RIGHT($K$3, 2)), "---", (IFERROR(100 * (AU21/AU20), "---")))</f>
        <v>---</v>
      </c>
      <c r="AV9" s="114"/>
      <c r="AW9" s="114"/>
      <c r="AX9" s="120"/>
      <c r="AY9" s="145" t="str">
        <f>IF(DATE(MID($AV$3, 15, 4),MONTH("1 " &amp; AY$6 &amp; " " &amp; MID($AV$3, 15, 4)),1) &gt; DATE(MID($K$3, 15, 4), MID($K$3, 20, 2), RIGHT($K$3, 2)), "---", (IFERROR(100 * (AY21/AY20), "---")))</f>
        <v>---</v>
      </c>
      <c r="AZ9" s="114"/>
      <c r="BA9" s="114"/>
      <c r="BB9" s="120"/>
      <c r="BC9" s="145" t="str">
        <f>IF(DATE(MID($AV$3, 15, 4),MONTH("1 " &amp; BC$6 &amp; " " &amp; MID($AV$3, 15, 4)),1) &gt; DATE(MID($K$3, 15, 4), MID($K$3, 20, 2), RIGHT($K$3, 2)), "---", (IFERROR(100 * (BC21/BC20), "---")))</f>
        <v>---</v>
      </c>
      <c r="BD9" s="114"/>
      <c r="BE9" s="114"/>
      <c r="BF9" s="120"/>
    </row>
    <row r="10" spans="1:58" ht="12.75" customHeight="1" x14ac:dyDescent="0.2">
      <c r="A10" s="117" t="s">
        <v>103</v>
      </c>
      <c r="B10" s="114"/>
      <c r="C10" s="114"/>
      <c r="D10" s="114"/>
      <c r="E10" s="114"/>
      <c r="F10" s="114"/>
      <c r="G10" s="114"/>
      <c r="H10" s="114"/>
      <c r="I10" s="114"/>
      <c r="J10" s="120"/>
      <c r="K10" s="145" t="str">
        <f t="shared" ref="K10:K11" si="0">IF(DATE(LEFT($AV$3, 4),MONTH("1 " &amp; K$6 &amp; " " &amp; LEFT($AV$3, 4)),1) &gt; DATE(MID($K$3, 15, 4), MID($K$3, 20, 2), RIGHT($K$3, 2)), "---", (IFERROR(100 * (K30/K28), "---")))</f>
        <v>---</v>
      </c>
      <c r="L10" s="114"/>
      <c r="M10" s="114"/>
      <c r="N10" s="120"/>
      <c r="O10" s="145" t="str">
        <f t="shared" ref="O10:O11" si="1">IF(DATE(LEFT($AV$3, 4),MONTH("1 " &amp; O$6 &amp; " " &amp; LEFT($AV$3, 4)),1) &gt; DATE(MID($K$3, 15, 4), MID($K$3, 20, 2), RIGHT($K$3, 2)), "---", (IFERROR(100 * (O30/O28), "---")))</f>
        <v>---</v>
      </c>
      <c r="P10" s="114"/>
      <c r="Q10" s="114"/>
      <c r="R10" s="120"/>
      <c r="S10" s="145" t="str">
        <f t="shared" ref="S10:S11" si="2">IF(DATE(LEFT($AV$3, 4),MONTH("1 " &amp; S$6 &amp; " " &amp; LEFT($AV$3, 4)),1) &gt; DATE(MID($K$3, 15, 4), MID($K$3, 20, 2), RIGHT($K$3, 2)), "---", (IFERROR(100 * (S30/S28), "---")))</f>
        <v>---</v>
      </c>
      <c r="T10" s="114"/>
      <c r="U10" s="114"/>
      <c r="V10" s="120"/>
      <c r="W10" s="145" t="str">
        <f t="shared" ref="W10:W11" si="3">IF(DATE(LEFT($AV$3, 4),MONTH("1 " &amp; W$6 &amp; " " &amp; LEFT($AV$3, 4)),1) &gt; DATE(MID($K$3, 15, 4), MID($K$3, 20, 2), RIGHT($K$3, 2)), "---", (IFERROR(100 * (W30/W28), "---")))</f>
        <v>---</v>
      </c>
      <c r="X10" s="114"/>
      <c r="Y10" s="114"/>
      <c r="Z10" s="120"/>
      <c r="AA10" s="145" t="str">
        <f t="shared" ref="AA10:AA11" si="4">IF(DATE(LEFT($AV$3, 4),MONTH("1 " &amp; AA$6 &amp; " " &amp; LEFT($AV$3, 4)),1) &gt; DATE(MID($K$3, 15, 4), MID($K$3, 20, 2), RIGHT($K$3, 2)), "---", (IFERROR(100 * (AA30/AA28), "---")))</f>
        <v>---</v>
      </c>
      <c r="AB10" s="114"/>
      <c r="AC10" s="114"/>
      <c r="AD10" s="120"/>
      <c r="AE10" s="145" t="str">
        <f t="shared" ref="AE10:AE11" si="5">IF(DATE(LEFT($AV$3, 4),MONTH("1 " &amp; AE$6 &amp; " " &amp; LEFT($AV$3, 4)),1) &gt; DATE(MID($K$3, 15, 4), MID($K$3, 20, 2), RIGHT($K$3, 2)), "---", (IFERROR(100 * (AE30/AE28), "---")))</f>
        <v>---</v>
      </c>
      <c r="AF10" s="114"/>
      <c r="AG10" s="114"/>
      <c r="AH10" s="120"/>
      <c r="AI10" s="145" t="str">
        <f t="shared" ref="AI10:AI11" si="6">IF(DATE(LEFT($AV$3, 4),MONTH("1 " &amp; AI$6 &amp; " " &amp; LEFT($AV$3, 4)),1) &gt; DATE(MID($K$3, 15, 4), MID($K$3, 20, 2), RIGHT($K$3, 2)), "---", (IFERROR(100 * (AI30/AI28), "---")))</f>
        <v>---</v>
      </c>
      <c r="AJ10" s="114"/>
      <c r="AK10" s="114"/>
      <c r="AL10" s="120"/>
      <c r="AM10" s="145" t="str">
        <f t="shared" ref="AM10:AM11" si="7">IF(DATE(LEFT($AV$3, 4),MONTH("1 " &amp; AM$6 &amp; " " &amp; LEFT($AV$3, 4)),1) &gt; DATE(MID($K$3, 15, 4), MID($K$3, 20, 2), RIGHT($K$3, 2)), "---", (IFERROR(100 * (AM30/AM28), "---")))</f>
        <v>---</v>
      </c>
      <c r="AN10" s="114"/>
      <c r="AO10" s="114"/>
      <c r="AP10" s="120"/>
      <c r="AQ10" s="145" t="str">
        <f t="shared" ref="AQ10:AQ11" si="8">IF(DATE(LEFT($AV$3, 4),MONTH("1 " &amp; AQ$6 &amp; " " &amp; LEFT($AV$3, 4)),1) &gt; DATE(MID($K$3, 15, 4), MID($K$3, 20, 2), RIGHT($K$3, 2)), "---", (IFERROR(100 * (AQ30/AQ28), "---")))</f>
        <v>---</v>
      </c>
      <c r="AR10" s="114"/>
      <c r="AS10" s="114"/>
      <c r="AT10" s="120"/>
      <c r="AU10" s="145" t="str">
        <f t="shared" ref="AU10:AU11" si="9">IF(DATE(MID($AV$3, 15, 4),MONTH("1 " &amp; AU$6 &amp; " " &amp; MID($AV$3, 15, 4)),1) &gt; DATE(MID($K$3, 15, 4), MID($K$3, 20, 2), RIGHT($K$3, 2)), "---", (IFERROR(100 * (AU30/AU28), "---")))</f>
        <v>---</v>
      </c>
      <c r="AV10" s="114"/>
      <c r="AW10" s="114"/>
      <c r="AX10" s="120"/>
      <c r="AY10" s="145" t="str">
        <f t="shared" ref="AY10:AY11" si="10">IF(DATE(MID($AV$3, 15, 4),MONTH("1 " &amp; AY$6 &amp; " " &amp; MID($AV$3, 15, 4)),1) &gt; DATE(MID($K$3, 15, 4), MID($K$3, 20, 2), RIGHT($K$3, 2)), "---", (IFERROR(100 * (AY30/AY28), "---")))</f>
        <v>---</v>
      </c>
      <c r="AZ10" s="114"/>
      <c r="BA10" s="114"/>
      <c r="BB10" s="120"/>
      <c r="BC10" s="145" t="str">
        <f t="shared" ref="BC10:BC11" si="11">IF(DATE(MID($AV$3, 15, 4),MONTH("1 " &amp; BC$6 &amp; " " &amp; MID($AV$3, 15, 4)),1) &gt; DATE(MID($K$3, 15, 4), MID($K$3, 20, 2), RIGHT($K$3, 2)), "---", (IFERROR(100 * (BC30/BC28), "---")))</f>
        <v>---</v>
      </c>
      <c r="BD10" s="114"/>
      <c r="BE10" s="114"/>
      <c r="BF10" s="120"/>
    </row>
    <row r="11" spans="1:58" ht="12.75" customHeight="1" x14ac:dyDescent="0.2">
      <c r="A11" s="138" t="s">
        <v>105</v>
      </c>
      <c r="B11" s="114"/>
      <c r="C11" s="114"/>
      <c r="D11" s="114"/>
      <c r="E11" s="114"/>
      <c r="F11" s="114"/>
      <c r="G11" s="114"/>
      <c r="H11" s="114"/>
      <c r="I11" s="114"/>
      <c r="J11" s="120"/>
      <c r="K11" s="147" t="str">
        <f t="shared" si="0"/>
        <v>---</v>
      </c>
      <c r="L11" s="114"/>
      <c r="M11" s="114"/>
      <c r="N11" s="120"/>
      <c r="O11" s="147" t="str">
        <f t="shared" si="1"/>
        <v>---</v>
      </c>
      <c r="P11" s="114"/>
      <c r="Q11" s="114"/>
      <c r="R11" s="120"/>
      <c r="S11" s="147" t="str">
        <f t="shared" si="2"/>
        <v>---</v>
      </c>
      <c r="T11" s="114"/>
      <c r="U11" s="114"/>
      <c r="V11" s="120"/>
      <c r="W11" s="147" t="str">
        <f t="shared" si="3"/>
        <v>---</v>
      </c>
      <c r="X11" s="114"/>
      <c r="Y11" s="114"/>
      <c r="Z11" s="120"/>
      <c r="AA11" s="147" t="str">
        <f t="shared" si="4"/>
        <v>---</v>
      </c>
      <c r="AB11" s="114"/>
      <c r="AC11" s="114"/>
      <c r="AD11" s="120"/>
      <c r="AE11" s="147" t="str">
        <f t="shared" si="5"/>
        <v>---</v>
      </c>
      <c r="AF11" s="114"/>
      <c r="AG11" s="114"/>
      <c r="AH11" s="120"/>
      <c r="AI11" s="147" t="str">
        <f t="shared" si="6"/>
        <v>---</v>
      </c>
      <c r="AJ11" s="114"/>
      <c r="AK11" s="114"/>
      <c r="AL11" s="120"/>
      <c r="AM11" s="147" t="str">
        <f t="shared" si="7"/>
        <v>---</v>
      </c>
      <c r="AN11" s="114"/>
      <c r="AO11" s="114"/>
      <c r="AP11" s="120"/>
      <c r="AQ11" s="147" t="str">
        <f t="shared" si="8"/>
        <v>---</v>
      </c>
      <c r="AR11" s="114"/>
      <c r="AS11" s="114"/>
      <c r="AT11" s="120"/>
      <c r="AU11" s="147" t="str">
        <f t="shared" si="9"/>
        <v>---</v>
      </c>
      <c r="AV11" s="114"/>
      <c r="AW11" s="114"/>
      <c r="AX11" s="120"/>
      <c r="AY11" s="147" t="str">
        <f t="shared" si="10"/>
        <v>---</v>
      </c>
      <c r="AZ11" s="114"/>
      <c r="BA11" s="114"/>
      <c r="BB11" s="120"/>
      <c r="BC11" s="147" t="str">
        <f t="shared" si="11"/>
        <v>---</v>
      </c>
      <c r="BD11" s="114"/>
      <c r="BE11" s="114"/>
      <c r="BF11" s="120"/>
    </row>
    <row r="12" spans="1:58" ht="12.75" customHeight="1" x14ac:dyDescent="0.2">
      <c r="A12" s="138" t="s">
        <v>106</v>
      </c>
      <c r="B12" s="114"/>
      <c r="C12" s="114"/>
      <c r="D12" s="114"/>
      <c r="E12" s="114"/>
      <c r="F12" s="114"/>
      <c r="G12" s="114"/>
      <c r="H12" s="114"/>
      <c r="I12" s="114"/>
      <c r="J12" s="120"/>
      <c r="K12" s="147" t="str">
        <f>IF(DATE(LEFT($AV$3, 4),MONTH("1 " &amp; K$6 &amp; " " &amp; LEFT($AV$3, 4)),1) &gt; DATE(MID($K$3, 15, 4), MID($K$3, 20, 2), RIGHT($K$3, 2)), "---", (IFERROR(100 * (K32/(K28 - K29)), "---")))</f>
        <v>---</v>
      </c>
      <c r="L12" s="114"/>
      <c r="M12" s="114"/>
      <c r="N12" s="120"/>
      <c r="O12" s="147" t="str">
        <f>IF(DATE(LEFT($AV$3, 4),MONTH("1 " &amp; O$6 &amp; " " &amp; LEFT($AV$3, 4)),1) &gt; DATE(MID($K$3, 15, 4), MID($K$3, 20, 2), RIGHT($K$3, 2)), "---", (IFERROR(100 * (O32/(O28 - O29)), "---")))</f>
        <v>---</v>
      </c>
      <c r="P12" s="114"/>
      <c r="Q12" s="114"/>
      <c r="R12" s="120"/>
      <c r="S12" s="147" t="str">
        <f>IF(DATE(LEFT($AV$3, 4),MONTH("1 " &amp; S$6 &amp; " " &amp; LEFT($AV$3, 4)),1) &gt; DATE(MID($K$3, 15, 4), MID($K$3, 20, 2), RIGHT($K$3, 2)), "---", (IFERROR(100 * (S32/(S28 - S29)), "---")))</f>
        <v>---</v>
      </c>
      <c r="T12" s="114"/>
      <c r="U12" s="114"/>
      <c r="V12" s="120"/>
      <c r="W12" s="147" t="str">
        <f>IF(DATE(LEFT($AV$3, 4),MONTH("1 " &amp; W$6 &amp; " " &amp; LEFT($AV$3, 4)),1) &gt; DATE(MID($K$3, 15, 4), MID($K$3, 20, 2), RIGHT($K$3, 2)), "---", (IFERROR(100 * (W32/(W28 - W29)), "---")))</f>
        <v>---</v>
      </c>
      <c r="X12" s="114"/>
      <c r="Y12" s="114"/>
      <c r="Z12" s="120"/>
      <c r="AA12" s="147" t="str">
        <f>IF(DATE(LEFT($AV$3, 4),MONTH("1 " &amp; AA$6 &amp; " " &amp; LEFT($AV$3, 4)),1) &gt; DATE(MID($K$3, 15, 4), MID($K$3, 20, 2), RIGHT($K$3, 2)), "---", (IFERROR(100 * (AA32/(AA28 - AA29)), "---")))</f>
        <v>---</v>
      </c>
      <c r="AB12" s="114"/>
      <c r="AC12" s="114"/>
      <c r="AD12" s="120"/>
      <c r="AE12" s="147" t="str">
        <f>IF(DATE(LEFT($AV$3, 4),MONTH("1 " &amp; AE$6 &amp; " " &amp; LEFT($AV$3, 4)),1) &gt; DATE(MID($K$3, 15, 4), MID($K$3, 20, 2), RIGHT($K$3, 2)), "---", (IFERROR(100 * (AE32/(AE28 - AE29)), "---")))</f>
        <v>---</v>
      </c>
      <c r="AF12" s="114"/>
      <c r="AG12" s="114"/>
      <c r="AH12" s="120"/>
      <c r="AI12" s="147" t="str">
        <f>IF(DATE(LEFT($AV$3, 4),MONTH("1 " &amp; AI$6 &amp; " " &amp; LEFT($AV$3, 4)),1) &gt; DATE(MID($K$3, 15, 4), MID($K$3, 20, 2), RIGHT($K$3, 2)), "---", (IFERROR(100 * (AI32/(AI28 - AI29)), "---")))</f>
        <v>---</v>
      </c>
      <c r="AJ12" s="114"/>
      <c r="AK12" s="114"/>
      <c r="AL12" s="120"/>
      <c r="AM12" s="147" t="str">
        <f>IF(DATE(LEFT($AV$3, 4),MONTH("1 " &amp; AM$6 &amp; " " &amp; LEFT($AV$3, 4)),1) &gt; DATE(MID($K$3, 15, 4), MID($K$3, 20, 2), RIGHT($K$3, 2)), "---", (IFERROR(100 * (AM32/(AM28 - AM29)), "---")))</f>
        <v>---</v>
      </c>
      <c r="AN12" s="114"/>
      <c r="AO12" s="114"/>
      <c r="AP12" s="120"/>
      <c r="AQ12" s="147" t="str">
        <f>IF(DATE(LEFT($AV$3, 4),MONTH("1 " &amp; AQ$6 &amp; " " &amp; LEFT($AV$3, 4)),1) &gt; DATE(MID($K$3, 15, 4), MID($K$3, 20, 2), RIGHT($K$3, 2)), "---", (IFERROR(100 * (AQ32/(AQ28 - AQ29)), "---")))</f>
        <v>---</v>
      </c>
      <c r="AR12" s="114"/>
      <c r="AS12" s="114"/>
      <c r="AT12" s="120"/>
      <c r="AU12" s="147" t="str">
        <f>IF(DATE(MID($AV$3, 15, 4),MONTH("1 " &amp; AU$6 &amp; " " &amp; MID($AV$3, 15, 4)),1) &gt; DATE(MID($K$3, 15, 4), MID($K$3, 20, 2), RIGHT($K$3, 2)), "---", (IFERROR(100 * (AU32/(AU28 - AU29)), "---")))</f>
        <v>---</v>
      </c>
      <c r="AV12" s="114"/>
      <c r="AW12" s="114"/>
      <c r="AX12" s="120"/>
      <c r="AY12" s="147" t="str">
        <f>IF(DATE(MID($AV$3, 15, 4),MONTH("1 " &amp; AY$6 &amp; " " &amp; MID($AV$3, 15, 4)),1) &gt; DATE(MID($K$3, 15, 4), MID($K$3, 20, 2), RIGHT($K$3, 2)), "---", (IFERROR(100 * (AY32/(AY28 - AY29)), "---")))</f>
        <v>---</v>
      </c>
      <c r="AZ12" s="114"/>
      <c r="BA12" s="114"/>
      <c r="BB12" s="120"/>
      <c r="BC12" s="147" t="str">
        <f>IF(DATE(MID($AV$3, 15, 4),MONTH("1 " &amp; BC$6 &amp; " " &amp; MID($AV$3, 15, 4)),1) &gt; DATE(MID($K$3, 15, 4), MID($K$3, 20, 2), RIGHT($K$3, 2)), "---", (IFERROR(100 * (BC32/(BC28 - BC29)), "---")))</f>
        <v>---</v>
      </c>
      <c r="BD12" s="114"/>
      <c r="BE12" s="114"/>
      <c r="BF12" s="120"/>
    </row>
    <row r="13" spans="1:58" ht="12.75" customHeight="1" x14ac:dyDescent="0.2">
      <c r="A13" s="143" t="s">
        <v>107</v>
      </c>
      <c r="B13" s="114"/>
      <c r="C13" s="114"/>
      <c r="D13" s="114"/>
      <c r="E13" s="114"/>
      <c r="F13" s="114"/>
      <c r="G13" s="114"/>
      <c r="H13" s="114"/>
      <c r="I13" s="114"/>
      <c r="J13" s="120"/>
      <c r="K13" s="146"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114"/>
      <c r="M13" s="114"/>
      <c r="N13" s="120"/>
      <c r="O13" s="146"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114"/>
      <c r="Q13" s="114"/>
      <c r="R13" s="120"/>
      <c r="S13" s="146"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114"/>
      <c r="U13" s="114"/>
      <c r="V13" s="120"/>
      <c r="W13" s="146"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114"/>
      <c r="Y13" s="114"/>
      <c r="Z13" s="120"/>
      <c r="AA13" s="146"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114"/>
      <c r="AC13" s="114"/>
      <c r="AD13" s="120"/>
      <c r="AE13" s="146"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114"/>
      <c r="AG13" s="114"/>
      <c r="AH13" s="120"/>
      <c r="AI13" s="146"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114"/>
      <c r="AK13" s="114"/>
      <c r="AL13" s="120"/>
      <c r="AM13" s="146"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114"/>
      <c r="AO13" s="114"/>
      <c r="AP13" s="120"/>
      <c r="AQ13" s="146"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114"/>
      <c r="AS13" s="114"/>
      <c r="AT13" s="120"/>
      <c r="AU13" s="146"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114"/>
      <c r="AW13" s="114"/>
      <c r="AX13" s="120"/>
      <c r="AY13" s="146"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114"/>
      <c r="BA13" s="114"/>
      <c r="BB13" s="120"/>
      <c r="BC13" s="146"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114"/>
      <c r="BE13" s="114"/>
      <c r="BF13" s="120"/>
    </row>
    <row r="14" spans="1:58" ht="12.75" customHeight="1" x14ac:dyDescent="0.2">
      <c r="A14" s="151" t="s">
        <v>101</v>
      </c>
      <c r="B14" s="114"/>
      <c r="C14" s="114"/>
      <c r="D14" s="114"/>
      <c r="E14" s="114"/>
      <c r="F14" s="114"/>
      <c r="G14" s="114"/>
      <c r="H14" s="114"/>
      <c r="I14" s="114"/>
      <c r="J14" s="120"/>
      <c r="K14" s="150"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114"/>
      <c r="M14" s="114"/>
      <c r="N14" s="120"/>
      <c r="O14" s="150"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114"/>
      <c r="Q14" s="114"/>
      <c r="R14" s="120"/>
      <c r="S14" s="150"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114"/>
      <c r="U14" s="114"/>
      <c r="V14" s="120"/>
      <c r="W14" s="150"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114"/>
      <c r="Y14" s="114"/>
      <c r="Z14" s="120"/>
      <c r="AA14" s="150"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114"/>
      <c r="AC14" s="114"/>
      <c r="AD14" s="120"/>
      <c r="AE14" s="150"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114"/>
      <c r="AG14" s="114"/>
      <c r="AH14" s="120"/>
      <c r="AI14" s="150"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114"/>
      <c r="AK14" s="114"/>
      <c r="AL14" s="120"/>
      <c r="AM14" s="150"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114"/>
      <c r="AO14" s="114"/>
      <c r="AP14" s="120"/>
      <c r="AQ14" s="150"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114"/>
      <c r="AS14" s="114"/>
      <c r="AT14" s="120"/>
      <c r="AU14" s="150"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114"/>
      <c r="AW14" s="114"/>
      <c r="AX14" s="120"/>
      <c r="AY14" s="150"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114"/>
      <c r="BA14" s="114"/>
      <c r="BB14" s="120"/>
      <c r="BC14" s="150"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114"/>
      <c r="BE14" s="114"/>
      <c r="BF14" s="120"/>
    </row>
    <row r="15" spans="1:58" ht="12.75" customHeight="1" x14ac:dyDescent="0.2">
      <c r="A15" s="117" t="s">
        <v>118</v>
      </c>
      <c r="B15" s="114"/>
      <c r="C15" s="114"/>
      <c r="D15" s="114"/>
      <c r="E15" s="114"/>
      <c r="F15" s="114"/>
      <c r="G15" s="114"/>
      <c r="H15" s="114"/>
      <c r="I15" s="114"/>
      <c r="J15" s="120"/>
      <c r="K15" s="145"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114"/>
      <c r="M15" s="114"/>
      <c r="N15" s="120"/>
      <c r="O15" s="145"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114"/>
      <c r="Q15" s="114"/>
      <c r="R15" s="120"/>
      <c r="S15" s="145"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114"/>
      <c r="U15" s="114"/>
      <c r="V15" s="120"/>
      <c r="W15" s="145"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114"/>
      <c r="Y15" s="114"/>
      <c r="Z15" s="120"/>
      <c r="AA15" s="145"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114"/>
      <c r="AC15" s="114"/>
      <c r="AD15" s="120"/>
      <c r="AE15" s="145"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114"/>
      <c r="AG15" s="114"/>
      <c r="AH15" s="120"/>
      <c r="AI15" s="145"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114"/>
      <c r="AK15" s="114"/>
      <c r="AL15" s="120"/>
      <c r="AM15" s="145"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114"/>
      <c r="AO15" s="114"/>
      <c r="AP15" s="120"/>
      <c r="AQ15" s="145"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114"/>
      <c r="AS15" s="114"/>
      <c r="AT15" s="120"/>
      <c r="AU15" s="145"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114"/>
      <c r="AW15" s="114"/>
      <c r="AX15" s="120"/>
      <c r="AY15" s="145"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114"/>
      <c r="BA15" s="114"/>
      <c r="BB15" s="120"/>
      <c r="BC15" s="145"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114"/>
      <c r="BE15" s="114"/>
      <c r="BF15" s="120"/>
    </row>
    <row r="16" spans="1:58" ht="12.75" customHeight="1" x14ac:dyDescent="0.2">
      <c r="A16" s="117" t="s">
        <v>122</v>
      </c>
      <c r="B16" s="114"/>
      <c r="C16" s="114"/>
      <c r="D16" s="114"/>
      <c r="E16" s="114"/>
      <c r="F16" s="114"/>
      <c r="G16" s="114"/>
      <c r="H16" s="114"/>
      <c r="I16" s="114"/>
      <c r="J16" s="120"/>
      <c r="K16" s="145"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114"/>
      <c r="M16" s="114"/>
      <c r="N16" s="120"/>
      <c r="O16" s="145"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114"/>
      <c r="Q16" s="114"/>
      <c r="R16" s="120"/>
      <c r="S16" s="145"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114"/>
      <c r="U16" s="114"/>
      <c r="V16" s="120"/>
      <c r="W16" s="145"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114"/>
      <c r="Y16" s="114"/>
      <c r="Z16" s="120"/>
      <c r="AA16" s="145"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114"/>
      <c r="AC16" s="114"/>
      <c r="AD16" s="120"/>
      <c r="AE16" s="145"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114"/>
      <c r="AG16" s="114"/>
      <c r="AH16" s="120"/>
      <c r="AI16" s="145"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114"/>
      <c r="AK16" s="114"/>
      <c r="AL16" s="120"/>
      <c r="AM16" s="145"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114"/>
      <c r="AO16" s="114"/>
      <c r="AP16" s="120"/>
      <c r="AQ16" s="145"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114"/>
      <c r="AS16" s="114"/>
      <c r="AT16" s="120"/>
      <c r="AU16" s="145"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114"/>
      <c r="AW16" s="114"/>
      <c r="AX16" s="120"/>
      <c r="AY16" s="145"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114"/>
      <c r="BA16" s="114"/>
      <c r="BB16" s="120"/>
      <c r="BC16" s="145"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114"/>
      <c r="BE16" s="114"/>
      <c r="BF16" s="120"/>
    </row>
    <row r="17" spans="1:58" ht="12.75" customHeight="1" x14ac:dyDescent="0.2">
      <c r="A17" s="138" t="s">
        <v>105</v>
      </c>
      <c r="B17" s="114"/>
      <c r="C17" s="114"/>
      <c r="D17" s="114"/>
      <c r="E17" s="114"/>
      <c r="F17" s="114"/>
      <c r="G17" s="114"/>
      <c r="H17" s="114"/>
      <c r="I17" s="114"/>
      <c r="J17" s="120"/>
      <c r="K17" s="147"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114"/>
      <c r="M17" s="114"/>
      <c r="N17" s="120"/>
      <c r="O17" s="147"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114"/>
      <c r="Q17" s="114"/>
      <c r="R17" s="120"/>
      <c r="S17" s="147"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114"/>
      <c r="U17" s="114"/>
      <c r="V17" s="120"/>
      <c r="W17" s="147"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114"/>
      <c r="Y17" s="114"/>
      <c r="Z17" s="120"/>
      <c r="AA17" s="147"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114"/>
      <c r="AC17" s="114"/>
      <c r="AD17" s="120"/>
      <c r="AE17" s="147"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114"/>
      <c r="AG17" s="114"/>
      <c r="AH17" s="120"/>
      <c r="AI17" s="147"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114"/>
      <c r="AK17" s="114"/>
      <c r="AL17" s="120"/>
      <c r="AM17" s="147"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114"/>
      <c r="AO17" s="114"/>
      <c r="AP17" s="120"/>
      <c r="AQ17" s="147"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114"/>
      <c r="AS17" s="114"/>
      <c r="AT17" s="120"/>
      <c r="AU17" s="147"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114"/>
      <c r="AW17" s="114"/>
      <c r="AX17" s="120"/>
      <c r="AY17" s="147"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114"/>
      <c r="BA17" s="114"/>
      <c r="BB17" s="120"/>
      <c r="BC17" s="147"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114"/>
      <c r="BE17" s="114"/>
      <c r="BF17" s="120"/>
    </row>
    <row r="18" spans="1:58" ht="12.75" customHeight="1" x14ac:dyDescent="0.2">
      <c r="A18" s="138" t="s">
        <v>106</v>
      </c>
      <c r="B18" s="114"/>
      <c r="C18" s="114"/>
      <c r="D18" s="114"/>
      <c r="E18" s="114"/>
      <c r="F18" s="114"/>
      <c r="G18" s="114"/>
      <c r="H18" s="114"/>
      <c r="I18" s="114"/>
      <c r="J18" s="120"/>
      <c r="K18" s="147"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114"/>
      <c r="M18" s="114"/>
      <c r="N18" s="120"/>
      <c r="O18" s="147"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114"/>
      <c r="Q18" s="114"/>
      <c r="R18" s="120"/>
      <c r="S18" s="147"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114"/>
      <c r="U18" s="114"/>
      <c r="V18" s="120"/>
      <c r="W18" s="147"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114"/>
      <c r="Y18" s="114"/>
      <c r="Z18" s="120"/>
      <c r="AA18" s="147"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114"/>
      <c r="AC18" s="114"/>
      <c r="AD18" s="120"/>
      <c r="AE18" s="147"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114"/>
      <c r="AG18" s="114"/>
      <c r="AH18" s="120"/>
      <c r="AI18" s="147"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114"/>
      <c r="AK18" s="114"/>
      <c r="AL18" s="120"/>
      <c r="AM18" s="147"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114"/>
      <c r="AO18" s="114"/>
      <c r="AP18" s="120"/>
      <c r="AQ18" s="147"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114"/>
      <c r="AS18" s="114"/>
      <c r="AT18" s="120"/>
      <c r="AU18" s="147"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114"/>
      <c r="AW18" s="114"/>
      <c r="AX18" s="120"/>
      <c r="AY18" s="147"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114"/>
      <c r="BA18" s="114"/>
      <c r="BB18" s="120"/>
      <c r="BC18" s="147"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114"/>
      <c r="BE18" s="114"/>
      <c r="BF18" s="120"/>
    </row>
    <row r="19" spans="1:58" ht="12.75" customHeight="1" x14ac:dyDescent="0.2">
      <c r="A19" s="143" t="s">
        <v>133</v>
      </c>
      <c r="B19" s="114"/>
      <c r="C19" s="114"/>
      <c r="D19" s="114"/>
      <c r="E19" s="114"/>
      <c r="F19" s="114"/>
      <c r="G19" s="114"/>
      <c r="H19" s="114"/>
      <c r="I19" s="114"/>
      <c r="J19" s="120"/>
      <c r="K19" s="146">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114"/>
      <c r="M19" s="114"/>
      <c r="N19" s="120"/>
      <c r="O19" s="146">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114"/>
      <c r="Q19" s="114"/>
      <c r="R19" s="120"/>
      <c r="S19" s="146">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114"/>
      <c r="U19" s="114"/>
      <c r="V19" s="120"/>
      <c r="W19" s="146">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114"/>
      <c r="Y19" s="114"/>
      <c r="Z19" s="120"/>
      <c r="AA19" s="146">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114"/>
      <c r="AC19" s="114"/>
      <c r="AD19" s="120"/>
      <c r="AE19" s="146">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114"/>
      <c r="AG19" s="114"/>
      <c r="AH19" s="120"/>
      <c r="AI19" s="146">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114"/>
      <c r="AK19" s="114"/>
      <c r="AL19" s="120"/>
      <c r="AM19" s="146">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114"/>
      <c r="AO19" s="114"/>
      <c r="AP19" s="120"/>
      <c r="AQ19" s="146">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114"/>
      <c r="AS19" s="114"/>
      <c r="AT19" s="120"/>
      <c r="AU19" s="146">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114"/>
      <c r="AW19" s="114"/>
      <c r="AX19" s="120"/>
      <c r="AY19" s="146">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114"/>
      <c r="BA19" s="114"/>
      <c r="BB19" s="120"/>
      <c r="BC19" s="146">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114"/>
      <c r="BE19" s="114"/>
      <c r="BF19" s="115"/>
    </row>
    <row r="20" spans="1:58" ht="12.75" customHeight="1" x14ac:dyDescent="0.2">
      <c r="A20" s="117" t="s">
        <v>100</v>
      </c>
      <c r="B20" s="114"/>
      <c r="C20" s="114"/>
      <c r="D20" s="114"/>
      <c r="E20" s="114"/>
      <c r="F20" s="114"/>
      <c r="G20" s="114"/>
      <c r="H20" s="114"/>
      <c r="I20" s="114"/>
      <c r="J20" s="120"/>
      <c r="K20" s="145">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114"/>
      <c r="M20" s="114"/>
      <c r="N20" s="120"/>
      <c r="O20" s="145">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114"/>
      <c r="Q20" s="114"/>
      <c r="R20" s="120"/>
      <c r="S20" s="145">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114"/>
      <c r="U20" s="114"/>
      <c r="V20" s="120"/>
      <c r="W20" s="145">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114"/>
      <c r="Y20" s="114"/>
      <c r="Z20" s="120"/>
      <c r="AA20" s="145">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114"/>
      <c r="AC20" s="114"/>
      <c r="AD20" s="120"/>
      <c r="AE20" s="145">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114"/>
      <c r="AG20" s="114"/>
      <c r="AH20" s="120"/>
      <c r="AI20" s="145">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114"/>
      <c r="AK20" s="114"/>
      <c r="AL20" s="120"/>
      <c r="AM20" s="145">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114"/>
      <c r="AO20" s="114"/>
      <c r="AP20" s="120"/>
      <c r="AQ20" s="145">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114"/>
      <c r="AS20" s="114"/>
      <c r="AT20" s="120"/>
      <c r="AU20" s="145">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114"/>
      <c r="AW20" s="114"/>
      <c r="AX20" s="120"/>
      <c r="AY20" s="145">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114"/>
      <c r="BA20" s="114"/>
      <c r="BB20" s="120"/>
      <c r="BC20" s="145">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114"/>
      <c r="BE20" s="114"/>
      <c r="BF20" s="115"/>
    </row>
    <row r="21" spans="1:58" ht="12.75" customHeight="1" x14ac:dyDescent="0.2">
      <c r="A21" s="138" t="s">
        <v>138</v>
      </c>
      <c r="B21" s="114"/>
      <c r="C21" s="114"/>
      <c r="D21" s="114"/>
      <c r="E21" s="114"/>
      <c r="F21" s="114"/>
      <c r="G21" s="114"/>
      <c r="H21" s="114"/>
      <c r="I21" s="114"/>
      <c r="J21" s="120"/>
      <c r="K21" s="147">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114"/>
      <c r="M21" s="114"/>
      <c r="N21" s="120"/>
      <c r="O21" s="147">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114"/>
      <c r="Q21" s="114"/>
      <c r="R21" s="120"/>
      <c r="S21" s="147">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114"/>
      <c r="U21" s="114"/>
      <c r="V21" s="120"/>
      <c r="W21" s="147">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114"/>
      <c r="Y21" s="114"/>
      <c r="Z21" s="120"/>
      <c r="AA21" s="147">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114"/>
      <c r="AC21" s="114"/>
      <c r="AD21" s="120"/>
      <c r="AE21" s="147">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114"/>
      <c r="AG21" s="114"/>
      <c r="AH21" s="120"/>
      <c r="AI21" s="147">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114"/>
      <c r="AK21" s="114"/>
      <c r="AL21" s="120"/>
      <c r="AM21" s="147">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114"/>
      <c r="AO21" s="114"/>
      <c r="AP21" s="120"/>
      <c r="AQ21" s="147">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114"/>
      <c r="AS21" s="114"/>
      <c r="AT21" s="120"/>
      <c r="AU21" s="147">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114"/>
      <c r="AW21" s="114"/>
      <c r="AX21" s="120"/>
      <c r="AY21" s="147">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114"/>
      <c r="BA21" s="114"/>
      <c r="BB21" s="120"/>
      <c r="BC21" s="147">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114"/>
      <c r="BE21" s="114"/>
      <c r="BF21" s="120"/>
    </row>
    <row r="22" spans="1:58" ht="12.75" customHeight="1" x14ac:dyDescent="0.2">
      <c r="A22" s="138" t="s">
        <v>141</v>
      </c>
      <c r="B22" s="114"/>
      <c r="C22" s="114"/>
      <c r="D22" s="114"/>
      <c r="E22" s="114"/>
      <c r="F22" s="114"/>
      <c r="G22" s="114"/>
      <c r="H22" s="114"/>
      <c r="I22" s="114"/>
      <c r="J22" s="120"/>
      <c r="K22" s="147">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114"/>
      <c r="M22" s="114"/>
      <c r="N22" s="120"/>
      <c r="O22" s="147">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114"/>
      <c r="Q22" s="114"/>
      <c r="R22" s="120"/>
      <c r="S22" s="147">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114"/>
      <c r="U22" s="114"/>
      <c r="V22" s="120"/>
      <c r="W22" s="147">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114"/>
      <c r="Y22" s="114"/>
      <c r="Z22" s="120"/>
      <c r="AA22" s="147">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114"/>
      <c r="AC22" s="114"/>
      <c r="AD22" s="120"/>
      <c r="AE22" s="147">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114"/>
      <c r="AG22" s="114"/>
      <c r="AH22" s="120"/>
      <c r="AI22" s="147">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114"/>
      <c r="AK22" s="114"/>
      <c r="AL22" s="120"/>
      <c r="AM22" s="147">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114"/>
      <c r="AO22" s="114"/>
      <c r="AP22" s="120"/>
      <c r="AQ22" s="147">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114"/>
      <c r="AS22" s="114"/>
      <c r="AT22" s="120"/>
      <c r="AU22" s="147">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114"/>
      <c r="AW22" s="114"/>
      <c r="AX22" s="120"/>
      <c r="AY22" s="147">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114"/>
      <c r="BA22" s="114"/>
      <c r="BB22" s="120"/>
      <c r="BC22" s="147">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114"/>
      <c r="BE22" s="114"/>
      <c r="BF22" s="120"/>
    </row>
    <row r="23" spans="1:58" ht="12.75" customHeight="1" x14ac:dyDescent="0.2">
      <c r="A23" s="138" t="s">
        <v>143</v>
      </c>
      <c r="B23" s="114"/>
      <c r="C23" s="114"/>
      <c r="D23" s="114"/>
      <c r="E23" s="114"/>
      <c r="F23" s="114"/>
      <c r="G23" s="114"/>
      <c r="H23" s="114"/>
      <c r="I23" s="114"/>
      <c r="J23" s="120"/>
      <c r="K23" s="147">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114"/>
      <c r="M23" s="114"/>
      <c r="N23" s="120"/>
      <c r="O23" s="147">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114"/>
      <c r="Q23" s="114"/>
      <c r="R23" s="120"/>
      <c r="S23" s="147">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114"/>
      <c r="U23" s="114"/>
      <c r="V23" s="120"/>
      <c r="W23" s="147">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114"/>
      <c r="Y23" s="114"/>
      <c r="Z23" s="120"/>
      <c r="AA23" s="147">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114"/>
      <c r="AC23" s="114"/>
      <c r="AD23" s="120"/>
      <c r="AE23" s="147">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114"/>
      <c r="AG23" s="114"/>
      <c r="AH23" s="120"/>
      <c r="AI23" s="147">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114"/>
      <c r="AK23" s="114"/>
      <c r="AL23" s="120"/>
      <c r="AM23" s="147">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114"/>
      <c r="AO23" s="114"/>
      <c r="AP23" s="120"/>
      <c r="AQ23" s="147">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114"/>
      <c r="AS23" s="114"/>
      <c r="AT23" s="120"/>
      <c r="AU23"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114"/>
      <c r="AW23" s="114"/>
      <c r="AX23" s="120"/>
      <c r="AY23"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114"/>
      <c r="BA23" s="114"/>
      <c r="BB23" s="120"/>
      <c r="BC23"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114"/>
      <c r="BE23" s="114"/>
      <c r="BF23" s="120"/>
    </row>
    <row r="24" spans="1:58" ht="12.75" customHeight="1" x14ac:dyDescent="0.2">
      <c r="A24" s="140" t="s">
        <v>146</v>
      </c>
      <c r="B24" s="114"/>
      <c r="C24" s="114"/>
      <c r="D24" s="114"/>
      <c r="E24" s="114"/>
      <c r="F24" s="114"/>
      <c r="G24" s="114"/>
      <c r="H24" s="114"/>
      <c r="I24" s="114"/>
      <c r="J24" s="120"/>
      <c r="K24" s="14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114"/>
      <c r="M24" s="114"/>
      <c r="N24" s="120"/>
      <c r="O24" s="14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114"/>
      <c r="Q24" s="114"/>
      <c r="R24" s="120"/>
      <c r="S24" s="14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114"/>
      <c r="U24" s="114"/>
      <c r="V24" s="120"/>
      <c r="W24" s="14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114"/>
      <c r="Y24" s="114"/>
      <c r="Z24" s="120"/>
      <c r="AA24" s="14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114"/>
      <c r="AC24" s="114"/>
      <c r="AD24" s="120"/>
      <c r="AE24" s="14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114"/>
      <c r="AG24" s="114"/>
      <c r="AH24" s="120"/>
      <c r="AI24" s="14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114"/>
      <c r="AK24" s="114"/>
      <c r="AL24" s="120"/>
      <c r="AM24" s="14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114"/>
      <c r="AO24" s="114"/>
      <c r="AP24" s="120"/>
      <c r="AQ24" s="14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114"/>
      <c r="AS24" s="114"/>
      <c r="AT24" s="120"/>
      <c r="AU24"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114"/>
      <c r="AW24" s="114"/>
      <c r="AX24" s="120"/>
      <c r="AY24"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114"/>
      <c r="BA24" s="114"/>
      <c r="BB24" s="120"/>
      <c r="BC24"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114"/>
      <c r="BE24" s="114"/>
      <c r="BF24" s="120"/>
    </row>
    <row r="25" spans="1:58" ht="12.75" customHeight="1" x14ac:dyDescent="0.2">
      <c r="A25" s="140" t="s">
        <v>149</v>
      </c>
      <c r="B25" s="114"/>
      <c r="C25" s="114"/>
      <c r="D25" s="114"/>
      <c r="E25" s="114"/>
      <c r="F25" s="114"/>
      <c r="G25" s="114"/>
      <c r="H25" s="114"/>
      <c r="I25" s="114"/>
      <c r="J25" s="120"/>
      <c r="K25" s="14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114"/>
      <c r="M25" s="114"/>
      <c r="N25" s="120"/>
      <c r="O25" s="14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114"/>
      <c r="Q25" s="114"/>
      <c r="R25" s="120"/>
      <c r="S25" s="14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114"/>
      <c r="U25" s="114"/>
      <c r="V25" s="120"/>
      <c r="W25" s="14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114"/>
      <c r="Y25" s="114"/>
      <c r="Z25" s="120"/>
      <c r="AA25" s="14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114"/>
      <c r="AC25" s="114"/>
      <c r="AD25" s="120"/>
      <c r="AE25" s="14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114"/>
      <c r="AG25" s="114"/>
      <c r="AH25" s="120"/>
      <c r="AI25" s="14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114"/>
      <c r="AK25" s="114"/>
      <c r="AL25" s="120"/>
      <c r="AM25" s="14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114"/>
      <c r="AO25" s="114"/>
      <c r="AP25" s="120"/>
      <c r="AQ25" s="14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114"/>
      <c r="AS25" s="114"/>
      <c r="AT25" s="120"/>
      <c r="AU25"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114"/>
      <c r="AW25" s="114"/>
      <c r="AX25" s="120"/>
      <c r="AY25"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114"/>
      <c r="BA25" s="114"/>
      <c r="BB25" s="120"/>
      <c r="BC25"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114"/>
      <c r="BE25" s="114"/>
      <c r="BF25" s="120"/>
    </row>
    <row r="26" spans="1:58" ht="12.75" customHeight="1" x14ac:dyDescent="0.2">
      <c r="A26" s="140" t="s">
        <v>194</v>
      </c>
      <c r="B26" s="114"/>
      <c r="C26" s="114"/>
      <c r="D26" s="114"/>
      <c r="E26" s="114"/>
      <c r="F26" s="114"/>
      <c r="G26" s="114"/>
      <c r="H26" s="114"/>
      <c r="I26" s="114"/>
      <c r="J26" s="120"/>
      <c r="K26" s="14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114"/>
      <c r="M26" s="114"/>
      <c r="N26" s="120"/>
      <c r="O26" s="14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114"/>
      <c r="Q26" s="114"/>
      <c r="R26" s="120"/>
      <c r="S26" s="14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114"/>
      <c r="U26" s="114"/>
      <c r="V26" s="120"/>
      <c r="W26" s="14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114"/>
      <c r="Y26" s="114"/>
      <c r="Z26" s="120"/>
      <c r="AA26" s="14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114"/>
      <c r="AC26" s="114"/>
      <c r="AD26" s="120"/>
      <c r="AE26" s="14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114"/>
      <c r="AG26" s="114"/>
      <c r="AH26" s="120"/>
      <c r="AI26" s="14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114"/>
      <c r="AK26" s="114"/>
      <c r="AL26" s="120"/>
      <c r="AM26" s="14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114"/>
      <c r="AO26" s="114"/>
      <c r="AP26" s="120"/>
      <c r="AQ26" s="14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114"/>
      <c r="AS26" s="114"/>
      <c r="AT26" s="120"/>
      <c r="AU26"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114"/>
      <c r="AW26" s="114"/>
      <c r="AX26" s="120"/>
      <c r="AY26"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114"/>
      <c r="BA26" s="114"/>
      <c r="BB26" s="120"/>
      <c r="BC26"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114"/>
      <c r="BE26" s="114"/>
      <c r="BF26" s="120"/>
    </row>
    <row r="27" spans="1:58" ht="12.75" customHeight="1" x14ac:dyDescent="0.2">
      <c r="A27" s="140" t="s">
        <v>219</v>
      </c>
      <c r="B27" s="114"/>
      <c r="C27" s="114"/>
      <c r="D27" s="114"/>
      <c r="E27" s="114"/>
      <c r="F27" s="114"/>
      <c r="G27" s="114"/>
      <c r="H27" s="114"/>
      <c r="I27" s="114"/>
      <c r="J27" s="120"/>
      <c r="K27" s="14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114"/>
      <c r="M27" s="114"/>
      <c r="N27" s="120"/>
      <c r="O27" s="14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114"/>
      <c r="Q27" s="114"/>
      <c r="R27" s="120"/>
      <c r="S27" s="14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114"/>
      <c r="U27" s="114"/>
      <c r="V27" s="120"/>
      <c r="W27" s="14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114"/>
      <c r="Y27" s="114"/>
      <c r="Z27" s="120"/>
      <c r="AA27" s="14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114"/>
      <c r="AC27" s="114"/>
      <c r="AD27" s="120"/>
      <c r="AE27" s="14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114"/>
      <c r="AG27" s="114"/>
      <c r="AH27" s="120"/>
      <c r="AI27" s="14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114"/>
      <c r="AK27" s="114"/>
      <c r="AL27" s="120"/>
      <c r="AM27" s="14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114"/>
      <c r="AO27" s="114"/>
      <c r="AP27" s="120"/>
      <c r="AQ27" s="14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114"/>
      <c r="AS27" s="114"/>
      <c r="AT27" s="120"/>
      <c r="AU27"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114"/>
      <c r="AW27" s="114"/>
      <c r="AX27" s="120"/>
      <c r="AY27"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114"/>
      <c r="BA27" s="114"/>
      <c r="BB27" s="120"/>
      <c r="BC27"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114"/>
      <c r="BE27" s="114"/>
      <c r="BF27" s="120"/>
    </row>
    <row r="28" spans="1:58" ht="12.75" customHeight="1" x14ac:dyDescent="0.2">
      <c r="A28" s="117" t="s">
        <v>113</v>
      </c>
      <c r="B28" s="114"/>
      <c r="C28" s="114"/>
      <c r="D28" s="114"/>
      <c r="E28" s="114"/>
      <c r="F28" s="114"/>
      <c r="G28" s="114"/>
      <c r="H28" s="114"/>
      <c r="I28" s="114"/>
      <c r="J28" s="120"/>
      <c r="K28" s="145">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114"/>
      <c r="M28" s="114"/>
      <c r="N28" s="120"/>
      <c r="O28" s="145">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114"/>
      <c r="Q28" s="114"/>
      <c r="R28" s="120"/>
      <c r="S28" s="145">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114"/>
      <c r="U28" s="114"/>
      <c r="V28" s="120"/>
      <c r="W28" s="145">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114"/>
      <c r="Y28" s="114"/>
      <c r="Z28" s="120"/>
      <c r="AA28" s="145">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114"/>
      <c r="AC28" s="114"/>
      <c r="AD28" s="120"/>
      <c r="AE28" s="145">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114"/>
      <c r="AG28" s="114"/>
      <c r="AH28" s="120"/>
      <c r="AI28" s="145">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114"/>
      <c r="AK28" s="114"/>
      <c r="AL28" s="120"/>
      <c r="AM28" s="145">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114"/>
      <c r="AO28" s="114"/>
      <c r="AP28" s="120"/>
      <c r="AQ28" s="145">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114"/>
      <c r="AS28" s="114"/>
      <c r="AT28" s="120"/>
      <c r="AU28" s="145">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114"/>
      <c r="AW28" s="114"/>
      <c r="AX28" s="120"/>
      <c r="AY28" s="145">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114"/>
      <c r="BA28" s="114"/>
      <c r="BB28" s="120"/>
      <c r="BC28" s="145">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114"/>
      <c r="BE28" s="114"/>
      <c r="BF28" s="115"/>
    </row>
    <row r="29" spans="1:58" ht="12.75" customHeight="1" x14ac:dyDescent="0.2">
      <c r="A29" s="138" t="s">
        <v>105</v>
      </c>
      <c r="B29" s="114"/>
      <c r="C29" s="114"/>
      <c r="D29" s="114"/>
      <c r="E29" s="114"/>
      <c r="F29" s="114"/>
      <c r="G29" s="114"/>
      <c r="H29" s="114"/>
      <c r="I29" s="114"/>
      <c r="J29" s="120"/>
      <c r="K29" s="147">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114"/>
      <c r="M29" s="114"/>
      <c r="N29" s="120"/>
      <c r="O29" s="147">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114"/>
      <c r="Q29" s="114"/>
      <c r="R29" s="120"/>
      <c r="S29" s="147">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114"/>
      <c r="U29" s="114"/>
      <c r="V29" s="120"/>
      <c r="W29" s="147">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114"/>
      <c r="Y29" s="114"/>
      <c r="Z29" s="120"/>
      <c r="AA29" s="147">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114"/>
      <c r="AC29" s="114"/>
      <c r="AD29" s="120"/>
      <c r="AE29" s="147">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114"/>
      <c r="AG29" s="114"/>
      <c r="AH29" s="120"/>
      <c r="AI29" s="147">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114"/>
      <c r="AK29" s="114"/>
      <c r="AL29" s="120"/>
      <c r="AM29" s="147">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114"/>
      <c r="AO29" s="114"/>
      <c r="AP29" s="120"/>
      <c r="AQ29" s="147">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114"/>
      <c r="AS29" s="114"/>
      <c r="AT29" s="120"/>
      <c r="AU29" s="147">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114"/>
      <c r="AW29" s="114"/>
      <c r="AX29" s="120"/>
      <c r="AY29" s="147">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114"/>
      <c r="BA29" s="114"/>
      <c r="BB29" s="120"/>
      <c r="BC29" s="147">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114"/>
      <c r="BE29" s="114"/>
      <c r="BF29" s="120"/>
    </row>
    <row r="30" spans="1:58" ht="12.75" customHeight="1" x14ac:dyDescent="0.2">
      <c r="A30" s="138" t="s">
        <v>221</v>
      </c>
      <c r="B30" s="114"/>
      <c r="C30" s="114"/>
      <c r="D30" s="114"/>
      <c r="E30" s="114"/>
      <c r="F30" s="114"/>
      <c r="G30" s="114"/>
      <c r="H30" s="114"/>
      <c r="I30" s="114"/>
      <c r="J30" s="120"/>
      <c r="K30" s="147">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114"/>
      <c r="M30" s="114"/>
      <c r="N30" s="120"/>
      <c r="O30" s="147">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114"/>
      <c r="Q30" s="114"/>
      <c r="R30" s="120"/>
      <c r="S30" s="147">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114"/>
      <c r="U30" s="114"/>
      <c r="V30" s="120"/>
      <c r="W30" s="147">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114"/>
      <c r="Y30" s="114"/>
      <c r="Z30" s="120"/>
      <c r="AA30" s="147">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114"/>
      <c r="AC30" s="114"/>
      <c r="AD30" s="120"/>
      <c r="AE30" s="147">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114"/>
      <c r="AG30" s="114"/>
      <c r="AH30" s="120"/>
      <c r="AI30" s="147">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114"/>
      <c r="AK30" s="114"/>
      <c r="AL30" s="120"/>
      <c r="AM30" s="147">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114"/>
      <c r="AO30" s="114"/>
      <c r="AP30" s="120"/>
      <c r="AQ30" s="147">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114"/>
      <c r="AS30" s="114"/>
      <c r="AT30" s="120"/>
      <c r="AU30"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114"/>
      <c r="AW30" s="114"/>
      <c r="AX30" s="120"/>
      <c r="AY30"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114"/>
      <c r="BA30" s="114"/>
      <c r="BB30" s="120"/>
      <c r="BC30"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114"/>
      <c r="BE30" s="114"/>
      <c r="BF30" s="120"/>
    </row>
    <row r="31" spans="1:58" ht="12.75" customHeight="1" x14ac:dyDescent="0.2">
      <c r="A31" s="140" t="s">
        <v>223</v>
      </c>
      <c r="B31" s="114"/>
      <c r="C31" s="114"/>
      <c r="D31" s="114"/>
      <c r="E31" s="114"/>
      <c r="F31" s="114"/>
      <c r="G31" s="114"/>
      <c r="H31" s="114"/>
      <c r="I31" s="114"/>
      <c r="J31" s="120"/>
      <c r="K31" s="14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114"/>
      <c r="M31" s="114"/>
      <c r="N31" s="120"/>
      <c r="O31" s="14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114"/>
      <c r="Q31" s="114"/>
      <c r="R31" s="120"/>
      <c r="S31" s="14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114"/>
      <c r="U31" s="114"/>
      <c r="V31" s="120"/>
      <c r="W31" s="14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114"/>
      <c r="Y31" s="114"/>
      <c r="Z31" s="120"/>
      <c r="AA31" s="14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114"/>
      <c r="AC31" s="114"/>
      <c r="AD31" s="120"/>
      <c r="AE31" s="14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114"/>
      <c r="AG31" s="114"/>
      <c r="AH31" s="120"/>
      <c r="AI31" s="14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114"/>
      <c r="AK31" s="114"/>
      <c r="AL31" s="120"/>
      <c r="AM31" s="14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114"/>
      <c r="AO31" s="114"/>
      <c r="AP31" s="120"/>
      <c r="AQ31" s="14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114"/>
      <c r="AS31" s="114"/>
      <c r="AT31" s="120"/>
      <c r="AU31" s="14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114"/>
      <c r="AW31" s="114"/>
      <c r="AX31" s="120"/>
      <c r="AY31" s="14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114"/>
      <c r="BA31" s="114"/>
      <c r="BB31" s="120"/>
      <c r="BC31" s="14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114"/>
      <c r="BE31" s="114"/>
      <c r="BF31" s="120"/>
    </row>
    <row r="32" spans="1:58" ht="12.75" customHeight="1" x14ac:dyDescent="0.2">
      <c r="A32" s="140" t="s">
        <v>225</v>
      </c>
      <c r="B32" s="114"/>
      <c r="C32" s="114"/>
      <c r="D32" s="114"/>
      <c r="E32" s="114"/>
      <c r="F32" s="114"/>
      <c r="G32" s="114"/>
      <c r="H32" s="114"/>
      <c r="I32" s="114"/>
      <c r="J32" s="120"/>
      <c r="K32" s="14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114"/>
      <c r="M32" s="114"/>
      <c r="N32" s="120"/>
      <c r="O32" s="14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114"/>
      <c r="Q32" s="114"/>
      <c r="R32" s="120"/>
      <c r="S32" s="14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114"/>
      <c r="U32" s="114"/>
      <c r="V32" s="120"/>
      <c r="W32" s="14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114"/>
      <c r="Y32" s="114"/>
      <c r="Z32" s="120"/>
      <c r="AA32" s="14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114"/>
      <c r="AC32" s="114"/>
      <c r="AD32" s="120"/>
      <c r="AE32" s="14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114"/>
      <c r="AG32" s="114"/>
      <c r="AH32" s="120"/>
      <c r="AI32" s="14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114"/>
      <c r="AK32" s="114"/>
      <c r="AL32" s="120"/>
      <c r="AM32" s="14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114"/>
      <c r="AO32" s="114"/>
      <c r="AP32" s="120"/>
      <c r="AQ32" s="14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114"/>
      <c r="AS32" s="114"/>
      <c r="AT32" s="120"/>
      <c r="AU32" s="14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114"/>
      <c r="AW32" s="114"/>
      <c r="AX32" s="120"/>
      <c r="AY32" s="14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114"/>
      <c r="BA32" s="114"/>
      <c r="BB32" s="120"/>
      <c r="BC32" s="14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114"/>
      <c r="BE32" s="114"/>
      <c r="BF32" s="120"/>
    </row>
    <row r="33" spans="1:58" ht="12.75" customHeight="1" x14ac:dyDescent="0.2">
      <c r="A33" s="138" t="s">
        <v>227</v>
      </c>
      <c r="B33" s="114"/>
      <c r="C33" s="114"/>
      <c r="D33" s="114"/>
      <c r="E33" s="114"/>
      <c r="F33" s="114"/>
      <c r="G33" s="114"/>
      <c r="H33" s="114"/>
      <c r="I33" s="114"/>
      <c r="J33" s="120"/>
      <c r="K33" s="147">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114"/>
      <c r="M33" s="114"/>
      <c r="N33" s="120"/>
      <c r="O33" s="147">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114"/>
      <c r="Q33" s="114"/>
      <c r="R33" s="120"/>
      <c r="S33" s="147">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114"/>
      <c r="U33" s="114"/>
      <c r="V33" s="120"/>
      <c r="W33" s="147">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114"/>
      <c r="Y33" s="114"/>
      <c r="Z33" s="120"/>
      <c r="AA33" s="147">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114"/>
      <c r="AC33" s="114"/>
      <c r="AD33" s="120"/>
      <c r="AE33" s="147">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114"/>
      <c r="AG33" s="114"/>
      <c r="AH33" s="120"/>
      <c r="AI33" s="147">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114"/>
      <c r="AK33" s="114"/>
      <c r="AL33" s="120"/>
      <c r="AM33" s="147">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114"/>
      <c r="AO33" s="114"/>
      <c r="AP33" s="120"/>
      <c r="AQ33" s="147">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114"/>
      <c r="AS33" s="114"/>
      <c r="AT33" s="120"/>
      <c r="AU33" s="147">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114"/>
      <c r="AW33" s="114"/>
      <c r="AX33" s="120"/>
      <c r="AY33" s="147">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114"/>
      <c r="BA33" s="114"/>
      <c r="BB33" s="120"/>
      <c r="BC33" s="147">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114"/>
      <c r="BE33" s="114"/>
      <c r="BF33" s="120"/>
    </row>
    <row r="34" spans="1:58" ht="12.75" customHeight="1" x14ac:dyDescent="0.2">
      <c r="A34" s="138" t="s">
        <v>229</v>
      </c>
      <c r="B34" s="114"/>
      <c r="C34" s="114"/>
      <c r="D34" s="114"/>
      <c r="E34" s="114"/>
      <c r="F34" s="114"/>
      <c r="G34" s="114"/>
      <c r="H34" s="114"/>
      <c r="I34" s="114"/>
      <c r="J34" s="120"/>
      <c r="K34" s="147">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114"/>
      <c r="M34" s="114"/>
      <c r="N34" s="120"/>
      <c r="O34" s="147">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114"/>
      <c r="Q34" s="114"/>
      <c r="R34" s="120"/>
      <c r="S34" s="147">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114"/>
      <c r="U34" s="114"/>
      <c r="V34" s="120"/>
      <c r="W34" s="147">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114"/>
      <c r="Y34" s="114"/>
      <c r="Z34" s="120"/>
      <c r="AA34" s="147">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114"/>
      <c r="AC34" s="114"/>
      <c r="AD34" s="120"/>
      <c r="AE34" s="147">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114"/>
      <c r="AG34" s="114"/>
      <c r="AH34" s="120"/>
      <c r="AI34" s="147">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114"/>
      <c r="AK34" s="114"/>
      <c r="AL34" s="120"/>
      <c r="AM34" s="147">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114"/>
      <c r="AO34" s="114"/>
      <c r="AP34" s="120"/>
      <c r="AQ34" s="147">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114"/>
      <c r="AS34" s="114"/>
      <c r="AT34" s="120"/>
      <c r="AU34"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114"/>
      <c r="AW34" s="114"/>
      <c r="AX34" s="120"/>
      <c r="AY34"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114"/>
      <c r="BA34" s="114"/>
      <c r="BB34" s="120"/>
      <c r="BC34"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114"/>
      <c r="BE34" s="114"/>
      <c r="BF34" s="120"/>
    </row>
    <row r="35" spans="1:58" ht="12.75" customHeight="1" x14ac:dyDescent="0.2">
      <c r="A35" s="140" t="s">
        <v>146</v>
      </c>
      <c r="B35" s="114"/>
      <c r="C35" s="114"/>
      <c r="D35" s="114"/>
      <c r="E35" s="114"/>
      <c r="F35" s="114"/>
      <c r="G35" s="114"/>
      <c r="H35" s="114"/>
      <c r="I35" s="114"/>
      <c r="J35" s="120"/>
      <c r="K35" s="14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114"/>
      <c r="M35" s="114"/>
      <c r="N35" s="120"/>
      <c r="O35" s="14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114"/>
      <c r="Q35" s="114"/>
      <c r="R35" s="120"/>
      <c r="S35" s="14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114"/>
      <c r="U35" s="114"/>
      <c r="V35" s="120"/>
      <c r="W35" s="14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114"/>
      <c r="Y35" s="114"/>
      <c r="Z35" s="120"/>
      <c r="AA35" s="14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114"/>
      <c r="AC35" s="114"/>
      <c r="AD35" s="120"/>
      <c r="AE35" s="14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114"/>
      <c r="AG35" s="114"/>
      <c r="AH35" s="120"/>
      <c r="AI35" s="14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114"/>
      <c r="AK35" s="114"/>
      <c r="AL35" s="120"/>
      <c r="AM35" s="14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114"/>
      <c r="AO35" s="114"/>
      <c r="AP35" s="120"/>
      <c r="AQ35" s="14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114"/>
      <c r="AS35" s="114"/>
      <c r="AT35" s="120"/>
      <c r="AU35" s="14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114"/>
      <c r="AW35" s="114"/>
      <c r="AX35" s="120"/>
      <c r="AY35" s="14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114"/>
      <c r="BA35" s="114"/>
      <c r="BB35" s="120"/>
      <c r="BC35" s="14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114"/>
      <c r="BE35" s="114"/>
      <c r="BF35" s="120"/>
    </row>
    <row r="36" spans="1:58" ht="12.75" customHeight="1" x14ac:dyDescent="0.2">
      <c r="A36" s="140" t="s">
        <v>149</v>
      </c>
      <c r="B36" s="114"/>
      <c r="C36" s="114"/>
      <c r="D36" s="114"/>
      <c r="E36" s="114"/>
      <c r="F36" s="114"/>
      <c r="G36" s="114"/>
      <c r="H36" s="114"/>
      <c r="I36" s="114"/>
      <c r="J36" s="120"/>
      <c r="K36" s="14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114"/>
      <c r="M36" s="114"/>
      <c r="N36" s="120"/>
      <c r="O36" s="14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114"/>
      <c r="Q36" s="114"/>
      <c r="R36" s="120"/>
      <c r="S36" s="14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114"/>
      <c r="U36" s="114"/>
      <c r="V36" s="120"/>
      <c r="W36" s="14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114"/>
      <c r="Y36" s="114"/>
      <c r="Z36" s="120"/>
      <c r="AA36" s="14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114"/>
      <c r="AC36" s="114"/>
      <c r="AD36" s="120"/>
      <c r="AE36" s="14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114"/>
      <c r="AG36" s="114"/>
      <c r="AH36" s="120"/>
      <c r="AI36" s="14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114"/>
      <c r="AK36" s="114"/>
      <c r="AL36" s="120"/>
      <c r="AM36" s="14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114"/>
      <c r="AO36" s="114"/>
      <c r="AP36" s="120"/>
      <c r="AQ36" s="14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114"/>
      <c r="AS36" s="114"/>
      <c r="AT36" s="120"/>
      <c r="AU36" s="14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114"/>
      <c r="AW36" s="114"/>
      <c r="AX36" s="120"/>
      <c r="AY36" s="14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114"/>
      <c r="BA36" s="114"/>
      <c r="BB36" s="120"/>
      <c r="BC36" s="14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114"/>
      <c r="BE36" s="114"/>
      <c r="BF36" s="120"/>
    </row>
    <row r="37" spans="1:58" ht="12.75" customHeight="1" x14ac:dyDescent="0.2">
      <c r="A37" s="140" t="s">
        <v>194</v>
      </c>
      <c r="B37" s="114"/>
      <c r="C37" s="114"/>
      <c r="D37" s="114"/>
      <c r="E37" s="114"/>
      <c r="F37" s="114"/>
      <c r="G37" s="114"/>
      <c r="H37" s="114"/>
      <c r="I37" s="114"/>
      <c r="J37" s="120"/>
      <c r="K37" s="14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114"/>
      <c r="M37" s="114"/>
      <c r="N37" s="120"/>
      <c r="O37" s="14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114"/>
      <c r="Q37" s="114"/>
      <c r="R37" s="120"/>
      <c r="S37" s="14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114"/>
      <c r="U37" s="114"/>
      <c r="V37" s="120"/>
      <c r="W37" s="14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114"/>
      <c r="Y37" s="114"/>
      <c r="Z37" s="120"/>
      <c r="AA37" s="14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114"/>
      <c r="AC37" s="114"/>
      <c r="AD37" s="120"/>
      <c r="AE37" s="14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114"/>
      <c r="AG37" s="114"/>
      <c r="AH37" s="120"/>
      <c r="AI37" s="14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114"/>
      <c r="AK37" s="114"/>
      <c r="AL37" s="120"/>
      <c r="AM37" s="14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114"/>
      <c r="AO37" s="114"/>
      <c r="AP37" s="120"/>
      <c r="AQ37" s="14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114"/>
      <c r="AS37" s="114"/>
      <c r="AT37" s="120"/>
      <c r="AU37" s="14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114"/>
      <c r="AW37" s="114"/>
      <c r="AX37" s="120"/>
      <c r="AY37" s="14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114"/>
      <c r="BA37" s="114"/>
      <c r="BB37" s="120"/>
      <c r="BC37" s="14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114"/>
      <c r="BE37" s="114"/>
      <c r="BF37" s="120"/>
    </row>
    <row r="38" spans="1:58" ht="12.75" customHeight="1" x14ac:dyDescent="0.2">
      <c r="A38" s="140" t="s">
        <v>219</v>
      </c>
      <c r="B38" s="114"/>
      <c r="C38" s="114"/>
      <c r="D38" s="114"/>
      <c r="E38" s="114"/>
      <c r="F38" s="114"/>
      <c r="G38" s="114"/>
      <c r="H38" s="114"/>
      <c r="I38" s="114"/>
      <c r="J38" s="120"/>
      <c r="K38" s="14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114"/>
      <c r="M38" s="114"/>
      <c r="N38" s="120"/>
      <c r="O38" s="14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114"/>
      <c r="Q38" s="114"/>
      <c r="R38" s="120"/>
      <c r="S38" s="14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114"/>
      <c r="U38" s="114"/>
      <c r="V38" s="120"/>
      <c r="W38" s="14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114"/>
      <c r="Y38" s="114"/>
      <c r="Z38" s="120"/>
      <c r="AA38" s="14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114"/>
      <c r="AC38" s="114"/>
      <c r="AD38" s="120"/>
      <c r="AE38" s="14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114"/>
      <c r="AG38" s="114"/>
      <c r="AH38" s="120"/>
      <c r="AI38" s="14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114"/>
      <c r="AK38" s="114"/>
      <c r="AL38" s="120"/>
      <c r="AM38" s="14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114"/>
      <c r="AO38" s="114"/>
      <c r="AP38" s="120"/>
      <c r="AQ38" s="14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114"/>
      <c r="AS38" s="114"/>
      <c r="AT38" s="120"/>
      <c r="AU38"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114"/>
      <c r="AW38" s="114"/>
      <c r="AX38" s="120"/>
      <c r="AY38"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114"/>
      <c r="BA38" s="114"/>
      <c r="BB38" s="120"/>
      <c r="BC38"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114"/>
      <c r="BE38" s="114"/>
      <c r="BF38" s="120"/>
    </row>
    <row r="39" spans="1:58" ht="12.75" customHeight="1" x14ac:dyDescent="0.2">
      <c r="A39" s="143" t="s">
        <v>236</v>
      </c>
      <c r="B39" s="114"/>
      <c r="C39" s="114"/>
      <c r="D39" s="114"/>
      <c r="E39" s="114"/>
      <c r="F39" s="114"/>
      <c r="G39" s="114"/>
      <c r="H39" s="114"/>
      <c r="I39" s="114"/>
      <c r="J39" s="120"/>
      <c r="K39" s="146">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114"/>
      <c r="M39" s="114"/>
      <c r="N39" s="120"/>
      <c r="O39" s="146">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114"/>
      <c r="Q39" s="114"/>
      <c r="R39" s="120"/>
      <c r="S39" s="146">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114"/>
      <c r="U39" s="114"/>
      <c r="V39" s="120"/>
      <c r="W39" s="146">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114"/>
      <c r="Y39" s="114"/>
      <c r="Z39" s="120"/>
      <c r="AA39" s="146">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114"/>
      <c r="AC39" s="114"/>
      <c r="AD39" s="120"/>
      <c r="AE39" s="146">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114"/>
      <c r="AG39" s="114"/>
      <c r="AH39" s="120"/>
      <c r="AI39" s="146">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114"/>
      <c r="AK39" s="114"/>
      <c r="AL39" s="120"/>
      <c r="AM39" s="146">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114"/>
      <c r="AO39" s="114"/>
      <c r="AP39" s="120"/>
      <c r="AQ39" s="146">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114"/>
      <c r="AS39" s="114"/>
      <c r="AT39" s="120"/>
      <c r="AU39" s="146">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114"/>
      <c r="AW39" s="114"/>
      <c r="AX39" s="120"/>
      <c r="AY39" s="146">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114"/>
      <c r="BA39" s="114"/>
      <c r="BB39" s="120"/>
      <c r="BC39" s="146">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114"/>
      <c r="BE39" s="114"/>
      <c r="BF39" s="115"/>
    </row>
    <row r="40" spans="1:58" ht="12.75" customHeight="1" x14ac:dyDescent="0.2">
      <c r="A40" s="117" t="s">
        <v>102</v>
      </c>
      <c r="B40" s="114"/>
      <c r="C40" s="114"/>
      <c r="D40" s="114"/>
      <c r="E40" s="114"/>
      <c r="F40" s="114"/>
      <c r="G40" s="114"/>
      <c r="H40" s="114"/>
      <c r="I40" s="114"/>
      <c r="J40" s="120"/>
      <c r="K40" s="145">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114"/>
      <c r="M40" s="114"/>
      <c r="N40" s="120"/>
      <c r="O40" s="145">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114"/>
      <c r="Q40" s="114"/>
      <c r="R40" s="120"/>
      <c r="S40" s="145">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114"/>
      <c r="U40" s="114"/>
      <c r="V40" s="120"/>
      <c r="W40" s="145">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114"/>
      <c r="Y40" s="114"/>
      <c r="Z40" s="120"/>
      <c r="AA40" s="145">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114"/>
      <c r="AC40" s="114"/>
      <c r="AD40" s="120"/>
      <c r="AE40" s="145">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114"/>
      <c r="AG40" s="114"/>
      <c r="AH40" s="120"/>
      <c r="AI40" s="145">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114"/>
      <c r="AK40" s="114"/>
      <c r="AL40" s="120"/>
      <c r="AM40" s="145">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114"/>
      <c r="AO40" s="114"/>
      <c r="AP40" s="120"/>
      <c r="AQ40" s="145">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114"/>
      <c r="AS40" s="114"/>
      <c r="AT40" s="120"/>
      <c r="AU40" s="145">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114"/>
      <c r="AW40" s="114"/>
      <c r="AX40" s="120"/>
      <c r="AY40" s="145">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114"/>
      <c r="BA40" s="114"/>
      <c r="BB40" s="120"/>
      <c r="BC40" s="145">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114"/>
      <c r="BE40" s="114"/>
      <c r="BF40" s="115"/>
    </row>
    <row r="41" spans="1:58" ht="12.75" customHeight="1" x14ac:dyDescent="0.2">
      <c r="A41" s="117" t="s">
        <v>103</v>
      </c>
      <c r="B41" s="114"/>
      <c r="C41" s="114"/>
      <c r="D41" s="114"/>
      <c r="E41" s="114"/>
      <c r="F41" s="114"/>
      <c r="G41" s="114"/>
      <c r="H41" s="114"/>
      <c r="I41" s="114"/>
      <c r="J41" s="120"/>
      <c r="K41" s="145">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114"/>
      <c r="M41" s="114"/>
      <c r="N41" s="120"/>
      <c r="O41" s="145">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114"/>
      <c r="Q41" s="114"/>
      <c r="R41" s="120"/>
      <c r="S41" s="145">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114"/>
      <c r="U41" s="114"/>
      <c r="V41" s="120"/>
      <c r="W41" s="145">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114"/>
      <c r="Y41" s="114"/>
      <c r="Z41" s="120"/>
      <c r="AA41" s="145">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114"/>
      <c r="AC41" s="114"/>
      <c r="AD41" s="120"/>
      <c r="AE41" s="145">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114"/>
      <c r="AG41" s="114"/>
      <c r="AH41" s="120"/>
      <c r="AI41" s="145">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114"/>
      <c r="AK41" s="114"/>
      <c r="AL41" s="120"/>
      <c r="AM41" s="145">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114"/>
      <c r="AO41" s="114"/>
      <c r="AP41" s="120"/>
      <c r="AQ41" s="145">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114"/>
      <c r="AS41" s="114"/>
      <c r="AT41" s="120"/>
      <c r="AU41" s="145">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114"/>
      <c r="AW41" s="114"/>
      <c r="AX41" s="120"/>
      <c r="AY41" s="145">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114"/>
      <c r="BA41" s="114"/>
      <c r="BB41" s="120"/>
      <c r="BC41" s="145">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114"/>
      <c r="BE41" s="114"/>
      <c r="BF41" s="115"/>
    </row>
    <row r="42" spans="1:58" ht="12.75" customHeight="1" x14ac:dyDescent="0.2">
      <c r="A42" s="138" t="s">
        <v>105</v>
      </c>
      <c r="B42" s="114"/>
      <c r="C42" s="114"/>
      <c r="D42" s="114"/>
      <c r="E42" s="114"/>
      <c r="F42" s="114"/>
      <c r="G42" s="114"/>
      <c r="H42" s="114"/>
      <c r="I42" s="114"/>
      <c r="J42" s="120"/>
      <c r="K42" s="14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114"/>
      <c r="M42" s="114"/>
      <c r="N42" s="120"/>
      <c r="O42" s="14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114"/>
      <c r="Q42" s="114"/>
      <c r="R42" s="120"/>
      <c r="S42" s="14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114"/>
      <c r="U42" s="114"/>
      <c r="V42" s="120"/>
      <c r="W42" s="14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114"/>
      <c r="Y42" s="114"/>
      <c r="Z42" s="120"/>
      <c r="AA42" s="14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114"/>
      <c r="AC42" s="114"/>
      <c r="AD42" s="120"/>
      <c r="AE42" s="14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114"/>
      <c r="AG42" s="114"/>
      <c r="AH42" s="120"/>
      <c r="AI42" s="14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114"/>
      <c r="AK42" s="114"/>
      <c r="AL42" s="120"/>
      <c r="AM42" s="14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114"/>
      <c r="AO42" s="114"/>
      <c r="AP42" s="120"/>
      <c r="AQ42" s="14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114"/>
      <c r="AS42" s="114"/>
      <c r="AT42" s="120"/>
      <c r="AU42" s="14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114"/>
      <c r="AW42" s="114"/>
      <c r="AX42" s="120"/>
      <c r="AY42" s="14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114"/>
      <c r="BA42" s="114"/>
      <c r="BB42" s="120"/>
      <c r="BC42" s="14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114"/>
      <c r="BE42" s="114"/>
      <c r="BF42" s="115"/>
    </row>
    <row r="43" spans="1:58" ht="12.75" customHeight="1" x14ac:dyDescent="0.2">
      <c r="A43" s="138" t="s">
        <v>725</v>
      </c>
      <c r="B43" s="114"/>
      <c r="C43" s="114"/>
      <c r="D43" s="114"/>
      <c r="E43" s="114"/>
      <c r="F43" s="114"/>
      <c r="G43" s="114"/>
      <c r="H43" s="114"/>
      <c r="I43" s="114"/>
      <c r="J43" s="120"/>
      <c r="K43" s="14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114"/>
      <c r="M43" s="114"/>
      <c r="N43" s="120"/>
      <c r="O43" s="14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114"/>
      <c r="Q43" s="114"/>
      <c r="R43" s="120"/>
      <c r="S43" s="14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114"/>
      <c r="U43" s="114"/>
      <c r="V43" s="120"/>
      <c r="W43" s="14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114"/>
      <c r="Y43" s="114"/>
      <c r="Z43" s="120"/>
      <c r="AA43" s="14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114"/>
      <c r="AC43" s="114"/>
      <c r="AD43" s="120"/>
      <c r="AE43" s="14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114"/>
      <c r="AG43" s="114"/>
      <c r="AH43" s="120"/>
      <c r="AI43" s="14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114"/>
      <c r="AK43" s="114"/>
      <c r="AL43" s="120"/>
      <c r="AM43" s="14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114"/>
      <c r="AO43" s="114"/>
      <c r="AP43" s="120"/>
      <c r="AQ43" s="14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114"/>
      <c r="AS43" s="114"/>
      <c r="AT43" s="120"/>
      <c r="AU43" s="14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114"/>
      <c r="AW43" s="114"/>
      <c r="AX43" s="120"/>
      <c r="AY43" s="14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114"/>
      <c r="BA43" s="114"/>
      <c r="BB43" s="120"/>
      <c r="BC43" s="14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114"/>
      <c r="BE43" s="114"/>
      <c r="BF43" s="115"/>
    </row>
    <row r="44" spans="1:58" ht="12.75" customHeight="1" x14ac:dyDescent="0.2">
      <c r="A44" s="138" t="s">
        <v>727</v>
      </c>
      <c r="B44" s="114"/>
      <c r="C44" s="114"/>
      <c r="D44" s="114"/>
      <c r="E44" s="114"/>
      <c r="F44" s="114"/>
      <c r="G44" s="114"/>
      <c r="H44" s="114"/>
      <c r="I44" s="114"/>
      <c r="J44" s="120"/>
      <c r="K44" s="14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114"/>
      <c r="M44" s="114"/>
      <c r="N44" s="120"/>
      <c r="O44" s="14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114"/>
      <c r="Q44" s="114"/>
      <c r="R44" s="120"/>
      <c r="S44" s="14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114"/>
      <c r="U44" s="114"/>
      <c r="V44" s="120"/>
      <c r="W44" s="14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114"/>
      <c r="Y44" s="114"/>
      <c r="Z44" s="120"/>
      <c r="AA44" s="14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114"/>
      <c r="AC44" s="114"/>
      <c r="AD44" s="120"/>
      <c r="AE44" s="14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114"/>
      <c r="AG44" s="114"/>
      <c r="AH44" s="120"/>
      <c r="AI44" s="14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114"/>
      <c r="AK44" s="114"/>
      <c r="AL44" s="120"/>
      <c r="AM44" s="14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114"/>
      <c r="AO44" s="114"/>
      <c r="AP44" s="120"/>
      <c r="AQ44" s="14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114"/>
      <c r="AS44" s="114"/>
      <c r="AT44" s="120"/>
      <c r="AU44" s="14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114"/>
      <c r="AW44" s="114"/>
      <c r="AX44" s="120"/>
      <c r="AY44" s="14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114"/>
      <c r="BA44" s="114"/>
      <c r="BB44" s="120"/>
      <c r="BC44" s="14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114"/>
      <c r="BE44" s="114"/>
      <c r="BF44" s="115"/>
    </row>
    <row r="45" spans="1:58" ht="12.75" customHeight="1" x14ac:dyDescent="0.2">
      <c r="A45" s="143" t="s">
        <v>96</v>
      </c>
      <c r="B45" s="114"/>
      <c r="C45" s="114"/>
      <c r="D45" s="114"/>
      <c r="E45" s="114"/>
      <c r="F45" s="114"/>
      <c r="G45" s="114"/>
      <c r="H45" s="114"/>
      <c r="I45" s="114"/>
      <c r="J45" s="120"/>
      <c r="K45" s="146">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114"/>
      <c r="M45" s="114"/>
      <c r="N45" s="120"/>
      <c r="O45" s="146">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114"/>
      <c r="Q45" s="114"/>
      <c r="R45" s="120"/>
      <c r="S45" s="146">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114"/>
      <c r="U45" s="114"/>
      <c r="V45" s="120"/>
      <c r="W45" s="146">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114"/>
      <c r="Y45" s="114"/>
      <c r="Z45" s="120"/>
      <c r="AA45" s="146">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114"/>
      <c r="AC45" s="114"/>
      <c r="AD45" s="120"/>
      <c r="AE45" s="146">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114"/>
      <c r="AG45" s="114"/>
      <c r="AH45" s="120"/>
      <c r="AI45" s="146">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114"/>
      <c r="AK45" s="114"/>
      <c r="AL45" s="120"/>
      <c r="AM45" s="146">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114"/>
      <c r="AO45" s="114"/>
      <c r="AP45" s="120"/>
      <c r="AQ45" s="146">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114"/>
      <c r="AS45" s="114"/>
      <c r="AT45" s="120"/>
      <c r="AU45" s="146">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114"/>
      <c r="AW45" s="114"/>
      <c r="AX45" s="120"/>
      <c r="AY45" s="146">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114"/>
      <c r="BA45" s="114"/>
      <c r="BB45" s="120"/>
      <c r="BC45" s="146">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114"/>
      <c r="BE45" s="114"/>
      <c r="BF45" s="115"/>
    </row>
    <row r="46" spans="1:58" ht="12.75" customHeight="1" x14ac:dyDescent="0.2">
      <c r="A46" s="117" t="s">
        <v>100</v>
      </c>
      <c r="B46" s="114"/>
      <c r="C46" s="114"/>
      <c r="D46" s="114"/>
      <c r="E46" s="114"/>
      <c r="F46" s="114"/>
      <c r="G46" s="114"/>
      <c r="H46" s="114"/>
      <c r="I46" s="114"/>
      <c r="J46" s="120"/>
      <c r="K46" s="145">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114"/>
      <c r="M46" s="114"/>
      <c r="N46" s="120"/>
      <c r="O46" s="145">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114"/>
      <c r="Q46" s="114"/>
      <c r="R46" s="120"/>
      <c r="S46" s="145">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114"/>
      <c r="U46" s="114"/>
      <c r="V46" s="120"/>
      <c r="W46" s="145">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114"/>
      <c r="Y46" s="114"/>
      <c r="Z46" s="120"/>
      <c r="AA46" s="145">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114"/>
      <c r="AC46" s="114"/>
      <c r="AD46" s="120"/>
      <c r="AE46" s="145">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114"/>
      <c r="AG46" s="114"/>
      <c r="AH46" s="120"/>
      <c r="AI46" s="145">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114"/>
      <c r="AK46" s="114"/>
      <c r="AL46" s="120"/>
      <c r="AM46" s="145">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114"/>
      <c r="AO46" s="114"/>
      <c r="AP46" s="120"/>
      <c r="AQ46" s="145">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114"/>
      <c r="AS46" s="114"/>
      <c r="AT46" s="120"/>
      <c r="AU46" s="145">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114"/>
      <c r="AW46" s="114"/>
      <c r="AX46" s="120"/>
      <c r="AY46" s="145">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114"/>
      <c r="BA46" s="114"/>
      <c r="BB46" s="120"/>
      <c r="BC46" s="145">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114"/>
      <c r="BE46" s="114"/>
      <c r="BF46" s="115"/>
    </row>
    <row r="47" spans="1:58" ht="12.75" customHeight="1" x14ac:dyDescent="0.2">
      <c r="A47" s="138" t="s">
        <v>104</v>
      </c>
      <c r="B47" s="114"/>
      <c r="C47" s="114"/>
      <c r="D47" s="114"/>
      <c r="E47" s="114"/>
      <c r="F47" s="114"/>
      <c r="G47" s="114"/>
      <c r="H47" s="114"/>
      <c r="I47" s="114"/>
      <c r="J47" s="120"/>
      <c r="K47" s="147">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114"/>
      <c r="M47" s="114"/>
      <c r="N47" s="120"/>
      <c r="O47" s="147">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114"/>
      <c r="Q47" s="114"/>
      <c r="R47" s="120"/>
      <c r="S47" s="147">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114"/>
      <c r="U47" s="114"/>
      <c r="V47" s="120"/>
      <c r="W47" s="147">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114"/>
      <c r="Y47" s="114"/>
      <c r="Z47" s="120"/>
      <c r="AA47" s="147">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114"/>
      <c r="AC47" s="114"/>
      <c r="AD47" s="120"/>
      <c r="AE47" s="147">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114"/>
      <c r="AG47" s="114"/>
      <c r="AH47" s="120"/>
      <c r="AI47" s="147">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114"/>
      <c r="AK47" s="114"/>
      <c r="AL47" s="120"/>
      <c r="AM47" s="147">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114"/>
      <c r="AO47" s="114"/>
      <c r="AP47" s="120"/>
      <c r="AQ47" s="147">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114"/>
      <c r="AS47" s="114"/>
      <c r="AT47" s="120"/>
      <c r="AU47" s="147">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114"/>
      <c r="AW47" s="114"/>
      <c r="AX47" s="120"/>
      <c r="AY47" s="147">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114"/>
      <c r="BA47" s="114"/>
      <c r="BB47" s="120"/>
      <c r="BC47" s="147">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114"/>
      <c r="BE47" s="114"/>
      <c r="BF47" s="115"/>
    </row>
    <row r="48" spans="1:58" ht="12.75" customHeight="1" x14ac:dyDescent="0.2">
      <c r="A48" s="138" t="s">
        <v>110</v>
      </c>
      <c r="B48" s="114"/>
      <c r="C48" s="114"/>
      <c r="D48" s="114"/>
      <c r="E48" s="114"/>
      <c r="F48" s="114"/>
      <c r="G48" s="114"/>
      <c r="H48" s="114"/>
      <c r="I48" s="114"/>
      <c r="J48" s="120"/>
      <c r="K48" s="147">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114"/>
      <c r="M48" s="114"/>
      <c r="N48" s="120"/>
      <c r="O48" s="147">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114"/>
      <c r="Q48" s="114"/>
      <c r="R48" s="120"/>
      <c r="S48" s="147">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114"/>
      <c r="U48" s="114"/>
      <c r="V48" s="120"/>
      <c r="W48" s="147">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114"/>
      <c r="Y48" s="114"/>
      <c r="Z48" s="120"/>
      <c r="AA48" s="147">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114"/>
      <c r="AC48" s="114"/>
      <c r="AD48" s="120"/>
      <c r="AE48" s="147">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114"/>
      <c r="AG48" s="114"/>
      <c r="AH48" s="120"/>
      <c r="AI48" s="147">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114"/>
      <c r="AK48" s="114"/>
      <c r="AL48" s="120"/>
      <c r="AM48" s="147">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114"/>
      <c r="AO48" s="114"/>
      <c r="AP48" s="120"/>
      <c r="AQ48" s="147">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114"/>
      <c r="AS48" s="114"/>
      <c r="AT48" s="120"/>
      <c r="AU48" s="147">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114"/>
      <c r="AW48" s="114"/>
      <c r="AX48" s="120"/>
      <c r="AY48" s="147">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114"/>
      <c r="BA48" s="114"/>
      <c r="BB48" s="120"/>
      <c r="BC48" s="147">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114"/>
      <c r="BE48" s="114"/>
      <c r="BF48" s="115"/>
    </row>
    <row r="49" spans="1:58" ht="12.75" customHeight="1" x14ac:dyDescent="0.2">
      <c r="A49" s="117" t="s">
        <v>113</v>
      </c>
      <c r="B49" s="114"/>
      <c r="C49" s="114"/>
      <c r="D49" s="114"/>
      <c r="E49" s="114"/>
      <c r="F49" s="114"/>
      <c r="G49" s="114"/>
      <c r="H49" s="114"/>
      <c r="I49" s="114"/>
      <c r="J49" s="120"/>
      <c r="K49" s="145">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114"/>
      <c r="M49" s="114"/>
      <c r="N49" s="120"/>
      <c r="O49" s="145">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114"/>
      <c r="Q49" s="114"/>
      <c r="R49" s="120"/>
      <c r="S49" s="145">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114"/>
      <c r="U49" s="114"/>
      <c r="V49" s="120"/>
      <c r="W49" s="145">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114"/>
      <c r="Y49" s="114"/>
      <c r="Z49" s="120"/>
      <c r="AA49" s="145">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114"/>
      <c r="AC49" s="114"/>
      <c r="AD49" s="120"/>
      <c r="AE49" s="145">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114"/>
      <c r="AG49" s="114"/>
      <c r="AH49" s="120"/>
      <c r="AI49" s="145">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114"/>
      <c r="AK49" s="114"/>
      <c r="AL49" s="120"/>
      <c r="AM49" s="145">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114"/>
      <c r="AO49" s="114"/>
      <c r="AP49" s="120"/>
      <c r="AQ49" s="145">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114"/>
      <c r="AS49" s="114"/>
      <c r="AT49" s="120"/>
      <c r="AU49" s="145">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114"/>
      <c r="AW49" s="114"/>
      <c r="AX49" s="120"/>
      <c r="AY49" s="145">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114"/>
      <c r="BA49" s="114"/>
      <c r="BB49" s="120"/>
      <c r="BC49" s="145">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114"/>
      <c r="BE49" s="114"/>
      <c r="BF49" s="115"/>
    </row>
    <row r="50" spans="1:58" ht="12.75" customHeight="1" x14ac:dyDescent="0.2">
      <c r="A50" s="138" t="s">
        <v>115</v>
      </c>
      <c r="B50" s="114"/>
      <c r="C50" s="114"/>
      <c r="D50" s="114"/>
      <c r="E50" s="114"/>
      <c r="F50" s="114"/>
      <c r="G50" s="114"/>
      <c r="H50" s="114"/>
      <c r="I50" s="114"/>
      <c r="J50" s="120"/>
      <c r="K50" s="147">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114"/>
      <c r="M50" s="114"/>
      <c r="N50" s="120"/>
      <c r="O50" s="147">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114"/>
      <c r="Q50" s="114"/>
      <c r="R50" s="120"/>
      <c r="S50" s="147">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114"/>
      <c r="U50" s="114"/>
      <c r="V50" s="120"/>
      <c r="W50" s="147">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114"/>
      <c r="Y50" s="114"/>
      <c r="Z50" s="120"/>
      <c r="AA50" s="147">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114"/>
      <c r="AC50" s="114"/>
      <c r="AD50" s="120"/>
      <c r="AE50" s="147">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114"/>
      <c r="AG50" s="114"/>
      <c r="AH50" s="120"/>
      <c r="AI50" s="147">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114"/>
      <c r="AK50" s="114"/>
      <c r="AL50" s="120"/>
      <c r="AM50" s="147">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114"/>
      <c r="AO50" s="114"/>
      <c r="AP50" s="120"/>
      <c r="AQ50" s="147">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114"/>
      <c r="AS50" s="114"/>
      <c r="AT50" s="120"/>
      <c r="AU50" s="147">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114"/>
      <c r="AW50" s="114"/>
      <c r="AX50" s="120"/>
      <c r="AY50" s="147">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114"/>
      <c r="BA50" s="114"/>
      <c r="BB50" s="120"/>
      <c r="BC50" s="147">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114"/>
      <c r="BE50" s="114"/>
      <c r="BF50" s="115"/>
    </row>
    <row r="51" spans="1:58" ht="12.75" customHeight="1" x14ac:dyDescent="0.2">
      <c r="A51" s="138" t="s">
        <v>117</v>
      </c>
      <c r="B51" s="114"/>
      <c r="C51" s="114"/>
      <c r="D51" s="114"/>
      <c r="E51" s="114"/>
      <c r="F51" s="114"/>
      <c r="G51" s="114"/>
      <c r="H51" s="114"/>
      <c r="I51" s="114"/>
      <c r="J51" s="120"/>
      <c r="K51" s="147">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114"/>
      <c r="M51" s="114"/>
      <c r="N51" s="120"/>
      <c r="O51" s="147">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114"/>
      <c r="Q51" s="114"/>
      <c r="R51" s="120"/>
      <c r="S51" s="147">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114"/>
      <c r="U51" s="114"/>
      <c r="V51" s="120"/>
      <c r="W51" s="147">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114"/>
      <c r="Y51" s="114"/>
      <c r="Z51" s="120"/>
      <c r="AA51" s="147">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114"/>
      <c r="AC51" s="114"/>
      <c r="AD51" s="120"/>
      <c r="AE51" s="147">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114"/>
      <c r="AG51" s="114"/>
      <c r="AH51" s="120"/>
      <c r="AI51" s="147">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114"/>
      <c r="AK51" s="114"/>
      <c r="AL51" s="120"/>
      <c r="AM51" s="147">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114"/>
      <c r="AO51" s="114"/>
      <c r="AP51" s="120"/>
      <c r="AQ51" s="147">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114"/>
      <c r="AS51" s="114"/>
      <c r="AT51" s="120"/>
      <c r="AU51" s="147">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114"/>
      <c r="AW51" s="114"/>
      <c r="AX51" s="120"/>
      <c r="AY51" s="147">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114"/>
      <c r="BA51" s="114"/>
      <c r="BB51" s="120"/>
      <c r="BC51" s="147">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114"/>
      <c r="BE51" s="114"/>
      <c r="BF51" s="115"/>
    </row>
    <row r="52" spans="1:58" ht="12.75" customHeight="1" x14ac:dyDescent="0.2">
      <c r="A52" s="138" t="s">
        <v>120</v>
      </c>
      <c r="B52" s="114"/>
      <c r="C52" s="114"/>
      <c r="D52" s="114"/>
      <c r="E52" s="114"/>
      <c r="F52" s="114"/>
      <c r="G52" s="114"/>
      <c r="H52" s="114"/>
      <c r="I52" s="114"/>
      <c r="J52" s="120"/>
      <c r="K52" s="147">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114"/>
      <c r="M52" s="114"/>
      <c r="N52" s="120"/>
      <c r="O52" s="147">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114"/>
      <c r="Q52" s="114"/>
      <c r="R52" s="120"/>
      <c r="S52" s="147">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114"/>
      <c r="U52" s="114"/>
      <c r="V52" s="120"/>
      <c r="W52" s="147">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114"/>
      <c r="Y52" s="114"/>
      <c r="Z52" s="120"/>
      <c r="AA52" s="147">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114"/>
      <c r="AC52" s="114"/>
      <c r="AD52" s="120"/>
      <c r="AE52" s="147">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114"/>
      <c r="AG52" s="114"/>
      <c r="AH52" s="120"/>
      <c r="AI52" s="147">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114"/>
      <c r="AK52" s="114"/>
      <c r="AL52" s="120"/>
      <c r="AM52" s="147">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114"/>
      <c r="AO52" s="114"/>
      <c r="AP52" s="120"/>
      <c r="AQ52" s="147">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114"/>
      <c r="AS52" s="114"/>
      <c r="AT52" s="120"/>
      <c r="AU52" s="147">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114"/>
      <c r="AW52" s="114"/>
      <c r="AX52" s="120"/>
      <c r="AY52" s="147">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114"/>
      <c r="BA52" s="114"/>
      <c r="BB52" s="120"/>
      <c r="BC52" s="147">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114"/>
      <c r="BE52" s="114"/>
      <c r="BF52" s="115"/>
    </row>
    <row r="53" spans="1:58" ht="12.75" customHeight="1" x14ac:dyDescent="0.2">
      <c r="A53" s="138" t="s">
        <v>110</v>
      </c>
      <c r="B53" s="114"/>
      <c r="C53" s="114"/>
      <c r="D53" s="114"/>
      <c r="E53" s="114"/>
      <c r="F53" s="114"/>
      <c r="G53" s="114"/>
      <c r="H53" s="114"/>
      <c r="I53" s="114"/>
      <c r="J53" s="120"/>
      <c r="K53" s="147">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114"/>
      <c r="M53" s="114"/>
      <c r="N53" s="120"/>
      <c r="O53" s="147">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114"/>
      <c r="Q53" s="114"/>
      <c r="R53" s="120"/>
      <c r="S53" s="147">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114"/>
      <c r="U53" s="114"/>
      <c r="V53" s="120"/>
      <c r="W53" s="147">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114"/>
      <c r="Y53" s="114"/>
      <c r="Z53" s="120"/>
      <c r="AA53" s="147">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114"/>
      <c r="AC53" s="114"/>
      <c r="AD53" s="120"/>
      <c r="AE53" s="147">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114"/>
      <c r="AG53" s="114"/>
      <c r="AH53" s="120"/>
      <c r="AI53" s="147">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114"/>
      <c r="AK53" s="114"/>
      <c r="AL53" s="120"/>
      <c r="AM53" s="147">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114"/>
      <c r="AO53" s="114"/>
      <c r="AP53" s="120"/>
      <c r="AQ53" s="147">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114"/>
      <c r="AS53" s="114"/>
      <c r="AT53" s="120"/>
      <c r="AU53" s="147">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114"/>
      <c r="AW53" s="114"/>
      <c r="AX53" s="120"/>
      <c r="AY53" s="147">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114"/>
      <c r="BA53" s="114"/>
      <c r="BB53" s="120"/>
      <c r="BC53" s="147">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114"/>
      <c r="BE53" s="114"/>
      <c r="BF53" s="115"/>
    </row>
    <row r="54" spans="1:58" ht="12.75" customHeight="1" x14ac:dyDescent="0.2">
      <c r="A54" s="138" t="s">
        <v>123</v>
      </c>
      <c r="B54" s="114"/>
      <c r="C54" s="114"/>
      <c r="D54" s="114"/>
      <c r="E54" s="114"/>
      <c r="F54" s="114"/>
      <c r="G54" s="114"/>
      <c r="H54" s="114"/>
      <c r="I54" s="114"/>
      <c r="J54" s="120"/>
      <c r="K54" s="147">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114"/>
      <c r="M54" s="114"/>
      <c r="N54" s="120"/>
      <c r="O54" s="147">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114"/>
      <c r="Q54" s="114"/>
      <c r="R54" s="120"/>
      <c r="S54" s="147">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114"/>
      <c r="U54" s="114"/>
      <c r="V54" s="120"/>
      <c r="W54" s="147">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114"/>
      <c r="Y54" s="114"/>
      <c r="Z54" s="120"/>
      <c r="AA54" s="147">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114"/>
      <c r="AC54" s="114"/>
      <c r="AD54" s="120"/>
      <c r="AE54" s="147">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114"/>
      <c r="AG54" s="114"/>
      <c r="AH54" s="120"/>
      <c r="AI54" s="147">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114"/>
      <c r="AK54" s="114"/>
      <c r="AL54" s="120"/>
      <c r="AM54" s="147">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114"/>
      <c r="AO54" s="114"/>
      <c r="AP54" s="120"/>
      <c r="AQ54" s="147">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114"/>
      <c r="AS54" s="114"/>
      <c r="AT54" s="120"/>
      <c r="AU54" s="147">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114"/>
      <c r="AW54" s="114"/>
      <c r="AX54" s="120"/>
      <c r="AY54" s="147">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114"/>
      <c r="BA54" s="114"/>
      <c r="BB54" s="120"/>
      <c r="BC54" s="147">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114"/>
      <c r="BE54" s="114"/>
      <c r="BF54" s="115"/>
    </row>
    <row r="55" spans="1:58" ht="12.75" customHeight="1" x14ac:dyDescent="0.2">
      <c r="A55" s="138" t="s">
        <v>125</v>
      </c>
      <c r="B55" s="114"/>
      <c r="C55" s="114"/>
      <c r="D55" s="114"/>
      <c r="E55" s="114"/>
      <c r="F55" s="114"/>
      <c r="G55" s="114"/>
      <c r="H55" s="114"/>
      <c r="I55" s="114"/>
      <c r="J55" s="120"/>
      <c r="K55" s="147">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114"/>
      <c r="M55" s="114"/>
      <c r="N55" s="120"/>
      <c r="O55" s="147">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114"/>
      <c r="Q55" s="114"/>
      <c r="R55" s="120"/>
      <c r="S55" s="147">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114"/>
      <c r="U55" s="114"/>
      <c r="V55" s="120"/>
      <c r="W55" s="147">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114"/>
      <c r="Y55" s="114"/>
      <c r="Z55" s="120"/>
      <c r="AA55" s="147">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114"/>
      <c r="AC55" s="114"/>
      <c r="AD55" s="120"/>
      <c r="AE55" s="147">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114"/>
      <c r="AG55" s="114"/>
      <c r="AH55" s="120"/>
      <c r="AI55" s="147">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114"/>
      <c r="AK55" s="114"/>
      <c r="AL55" s="120"/>
      <c r="AM55" s="147">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114"/>
      <c r="AO55" s="114"/>
      <c r="AP55" s="120"/>
      <c r="AQ55" s="147">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114"/>
      <c r="AS55" s="114"/>
      <c r="AT55" s="120"/>
      <c r="AU55" s="147">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114"/>
      <c r="AW55" s="114"/>
      <c r="AX55" s="120"/>
      <c r="AY55" s="147">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114"/>
      <c r="BA55" s="114"/>
      <c r="BB55" s="120"/>
      <c r="BC55" s="147">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114"/>
      <c r="BE55" s="114"/>
      <c r="BF55" s="115"/>
    </row>
    <row r="56" spans="1:58" ht="12.75" customHeight="1" x14ac:dyDescent="0.2">
      <c r="A56" s="140" t="s">
        <v>128</v>
      </c>
      <c r="B56" s="114"/>
      <c r="C56" s="114"/>
      <c r="D56" s="114"/>
      <c r="E56" s="114"/>
      <c r="F56" s="114"/>
      <c r="G56" s="114"/>
      <c r="H56" s="114"/>
      <c r="I56" s="114"/>
      <c r="J56" s="120"/>
      <c r="K56" s="14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114"/>
      <c r="M56" s="114"/>
      <c r="N56" s="120"/>
      <c r="O56" s="14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114"/>
      <c r="Q56" s="114"/>
      <c r="R56" s="120"/>
      <c r="S56" s="14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114"/>
      <c r="U56" s="114"/>
      <c r="V56" s="120"/>
      <c r="W56" s="14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114"/>
      <c r="Y56" s="114"/>
      <c r="Z56" s="120"/>
      <c r="AA56" s="14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114"/>
      <c r="AC56" s="114"/>
      <c r="AD56" s="120"/>
      <c r="AE56" s="14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114"/>
      <c r="AG56" s="114"/>
      <c r="AH56" s="120"/>
      <c r="AI56" s="14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114"/>
      <c r="AK56" s="114"/>
      <c r="AL56" s="120"/>
      <c r="AM56" s="14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114"/>
      <c r="AO56" s="114"/>
      <c r="AP56" s="120"/>
      <c r="AQ56" s="14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114"/>
      <c r="AS56" s="114"/>
      <c r="AT56" s="120"/>
      <c r="AU56" s="14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114"/>
      <c r="AW56" s="114"/>
      <c r="AX56" s="120"/>
      <c r="AY56" s="14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114"/>
      <c r="BA56" s="114"/>
      <c r="BB56" s="120"/>
      <c r="BC56" s="14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114"/>
      <c r="BE56" s="114"/>
      <c r="BF56" s="115"/>
    </row>
    <row r="57" spans="1:58" ht="12.75" customHeight="1" x14ac:dyDescent="0.2">
      <c r="A57" s="140" t="s">
        <v>130</v>
      </c>
      <c r="B57" s="114"/>
      <c r="C57" s="114"/>
      <c r="D57" s="114"/>
      <c r="E57" s="114"/>
      <c r="F57" s="114"/>
      <c r="G57" s="114"/>
      <c r="H57" s="114"/>
      <c r="I57" s="114"/>
      <c r="J57" s="120"/>
      <c r="K57" s="14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114"/>
      <c r="M57" s="114"/>
      <c r="N57" s="120"/>
      <c r="O57" s="14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114"/>
      <c r="Q57" s="114"/>
      <c r="R57" s="120"/>
      <c r="S57" s="14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114"/>
      <c r="U57" s="114"/>
      <c r="V57" s="120"/>
      <c r="W57" s="14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114"/>
      <c r="Y57" s="114"/>
      <c r="Z57" s="120"/>
      <c r="AA57" s="14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114"/>
      <c r="AC57" s="114"/>
      <c r="AD57" s="120"/>
      <c r="AE57" s="14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114"/>
      <c r="AG57" s="114"/>
      <c r="AH57" s="120"/>
      <c r="AI57" s="14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114"/>
      <c r="AK57" s="114"/>
      <c r="AL57" s="120"/>
      <c r="AM57" s="14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114"/>
      <c r="AO57" s="114"/>
      <c r="AP57" s="120"/>
      <c r="AQ57" s="14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114"/>
      <c r="AS57" s="114"/>
      <c r="AT57" s="120"/>
      <c r="AU57" s="14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114"/>
      <c r="AW57" s="114"/>
      <c r="AX57" s="120"/>
      <c r="AY57" s="14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114"/>
      <c r="BA57" s="114"/>
      <c r="BB57" s="120"/>
      <c r="BC57" s="14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114"/>
      <c r="BE57" s="114"/>
      <c r="BF57" s="115"/>
    </row>
    <row r="58" spans="1:58" ht="12.75" customHeight="1" x14ac:dyDescent="0.2">
      <c r="A58" s="140" t="s">
        <v>132</v>
      </c>
      <c r="B58" s="114"/>
      <c r="C58" s="114"/>
      <c r="D58" s="114"/>
      <c r="E58" s="114"/>
      <c r="F58" s="114"/>
      <c r="G58" s="114"/>
      <c r="H58" s="114"/>
      <c r="I58" s="114"/>
      <c r="J58" s="120"/>
      <c r="K58" s="14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114"/>
      <c r="M58" s="114"/>
      <c r="N58" s="120"/>
      <c r="O58" s="14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114"/>
      <c r="Q58" s="114"/>
      <c r="R58" s="120"/>
      <c r="S58" s="14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114"/>
      <c r="U58" s="114"/>
      <c r="V58" s="120"/>
      <c r="W58" s="14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114"/>
      <c r="Y58" s="114"/>
      <c r="Z58" s="120"/>
      <c r="AA58" s="14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114"/>
      <c r="AC58" s="114"/>
      <c r="AD58" s="120"/>
      <c r="AE58" s="14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114"/>
      <c r="AG58" s="114"/>
      <c r="AH58" s="120"/>
      <c r="AI58" s="14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114"/>
      <c r="AK58" s="114"/>
      <c r="AL58" s="120"/>
      <c r="AM58" s="14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114"/>
      <c r="AO58" s="114"/>
      <c r="AP58" s="120"/>
      <c r="AQ58" s="14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114"/>
      <c r="AS58" s="114"/>
      <c r="AT58" s="120"/>
      <c r="AU58" s="14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114"/>
      <c r="AW58" s="114"/>
      <c r="AX58" s="120"/>
      <c r="AY58" s="14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114"/>
      <c r="BA58" s="114"/>
      <c r="BB58" s="120"/>
      <c r="BC58" s="14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114"/>
      <c r="BE58" s="114"/>
      <c r="BF58" s="115"/>
    </row>
    <row r="59" spans="1:58" ht="12.75" customHeight="1" x14ac:dyDescent="0.2">
      <c r="A59" s="140" t="s">
        <v>135</v>
      </c>
      <c r="B59" s="114"/>
      <c r="C59" s="114"/>
      <c r="D59" s="114"/>
      <c r="E59" s="114"/>
      <c r="F59" s="114"/>
      <c r="G59" s="114"/>
      <c r="H59" s="114"/>
      <c r="I59" s="114"/>
      <c r="J59" s="120"/>
      <c r="K59" s="14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114"/>
      <c r="M59" s="114"/>
      <c r="N59" s="120"/>
      <c r="O59" s="14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114"/>
      <c r="Q59" s="114"/>
      <c r="R59" s="120"/>
      <c r="S59" s="14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114"/>
      <c r="U59" s="114"/>
      <c r="V59" s="120"/>
      <c r="W59" s="14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114"/>
      <c r="Y59" s="114"/>
      <c r="Z59" s="120"/>
      <c r="AA59" s="14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114"/>
      <c r="AC59" s="114"/>
      <c r="AD59" s="120"/>
      <c r="AE59" s="14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114"/>
      <c r="AG59" s="114"/>
      <c r="AH59" s="120"/>
      <c r="AI59" s="14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114"/>
      <c r="AK59" s="114"/>
      <c r="AL59" s="120"/>
      <c r="AM59" s="14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114"/>
      <c r="AO59" s="114"/>
      <c r="AP59" s="120"/>
      <c r="AQ59" s="14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114"/>
      <c r="AS59" s="114"/>
      <c r="AT59" s="120"/>
      <c r="AU59" s="14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114"/>
      <c r="AW59" s="114"/>
      <c r="AX59" s="120"/>
      <c r="AY59" s="14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114"/>
      <c r="BA59" s="114"/>
      <c r="BB59" s="120"/>
      <c r="BC59" s="14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114"/>
      <c r="BE59" s="114"/>
      <c r="BF59" s="115"/>
    </row>
    <row r="60" spans="1:58" ht="12.75" customHeight="1" x14ac:dyDescent="0.2">
      <c r="A60" s="140" t="s">
        <v>137</v>
      </c>
      <c r="B60" s="114"/>
      <c r="C60" s="114"/>
      <c r="D60" s="114"/>
      <c r="E60" s="114"/>
      <c r="F60" s="114"/>
      <c r="G60" s="114"/>
      <c r="H60" s="114"/>
      <c r="I60" s="114"/>
      <c r="J60" s="120"/>
      <c r="K60" s="14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114"/>
      <c r="M60" s="114"/>
      <c r="N60" s="120"/>
      <c r="O60" s="14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114"/>
      <c r="Q60" s="114"/>
      <c r="R60" s="120"/>
      <c r="S60" s="14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114"/>
      <c r="U60" s="114"/>
      <c r="V60" s="120"/>
      <c r="W60" s="14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114"/>
      <c r="Y60" s="114"/>
      <c r="Z60" s="120"/>
      <c r="AA60" s="14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114"/>
      <c r="AC60" s="114"/>
      <c r="AD60" s="120"/>
      <c r="AE60" s="14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114"/>
      <c r="AG60" s="114"/>
      <c r="AH60" s="120"/>
      <c r="AI60" s="14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114"/>
      <c r="AK60" s="114"/>
      <c r="AL60" s="120"/>
      <c r="AM60" s="14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114"/>
      <c r="AO60" s="114"/>
      <c r="AP60" s="120"/>
      <c r="AQ60" s="14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114"/>
      <c r="AS60" s="114"/>
      <c r="AT60" s="120"/>
      <c r="AU60" s="14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114"/>
      <c r="AW60" s="114"/>
      <c r="AX60" s="120"/>
      <c r="AY60" s="14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114"/>
      <c r="BA60" s="114"/>
      <c r="BB60" s="120"/>
      <c r="BC60" s="14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114"/>
      <c r="BE60" s="114"/>
      <c r="BF60" s="115"/>
    </row>
    <row r="61" spans="1:58" ht="12.75" customHeight="1" x14ac:dyDescent="0.2">
      <c r="A61" s="140" t="s">
        <v>139</v>
      </c>
      <c r="B61" s="114"/>
      <c r="C61" s="114"/>
      <c r="D61" s="114"/>
      <c r="E61" s="114"/>
      <c r="F61" s="114"/>
      <c r="G61" s="114"/>
      <c r="H61" s="114"/>
      <c r="I61" s="114"/>
      <c r="J61" s="120"/>
      <c r="K61" s="14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114"/>
      <c r="M61" s="114"/>
      <c r="N61" s="120"/>
      <c r="O61" s="14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114"/>
      <c r="Q61" s="114"/>
      <c r="R61" s="120"/>
      <c r="S61" s="14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114"/>
      <c r="U61" s="114"/>
      <c r="V61" s="120"/>
      <c r="W61" s="14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114"/>
      <c r="Y61" s="114"/>
      <c r="Z61" s="120"/>
      <c r="AA61" s="14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114"/>
      <c r="AC61" s="114"/>
      <c r="AD61" s="120"/>
      <c r="AE61" s="14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114"/>
      <c r="AG61" s="114"/>
      <c r="AH61" s="120"/>
      <c r="AI61" s="14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114"/>
      <c r="AK61" s="114"/>
      <c r="AL61" s="120"/>
      <c r="AM61" s="14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114"/>
      <c r="AO61" s="114"/>
      <c r="AP61" s="120"/>
      <c r="AQ61" s="14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114"/>
      <c r="AS61" s="114"/>
      <c r="AT61" s="120"/>
      <c r="AU61" s="14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114"/>
      <c r="AW61" s="114"/>
      <c r="AX61" s="120"/>
      <c r="AY61" s="14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114"/>
      <c r="BA61" s="114"/>
      <c r="BB61" s="120"/>
      <c r="BC61" s="14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114"/>
      <c r="BE61" s="114"/>
      <c r="BF61" s="115"/>
    </row>
    <row r="62" spans="1:58" ht="12.75" customHeight="1" x14ac:dyDescent="0.2">
      <c r="A62" s="140" t="s">
        <v>142</v>
      </c>
      <c r="B62" s="114"/>
      <c r="C62" s="114"/>
      <c r="D62" s="114"/>
      <c r="E62" s="114"/>
      <c r="F62" s="114"/>
      <c r="G62" s="114"/>
      <c r="H62" s="114"/>
      <c r="I62" s="114"/>
      <c r="J62" s="120"/>
      <c r="K62" s="14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114"/>
      <c r="M62" s="114"/>
      <c r="N62" s="120"/>
      <c r="O62" s="14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114"/>
      <c r="Q62" s="114"/>
      <c r="R62" s="120"/>
      <c r="S62" s="14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114"/>
      <c r="U62" s="114"/>
      <c r="V62" s="120"/>
      <c r="W62" s="14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114"/>
      <c r="Y62" s="114"/>
      <c r="Z62" s="120"/>
      <c r="AA62" s="14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114"/>
      <c r="AC62" s="114"/>
      <c r="AD62" s="120"/>
      <c r="AE62" s="14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114"/>
      <c r="AG62" s="114"/>
      <c r="AH62" s="120"/>
      <c r="AI62" s="14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114"/>
      <c r="AK62" s="114"/>
      <c r="AL62" s="120"/>
      <c r="AM62" s="14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114"/>
      <c r="AO62" s="114"/>
      <c r="AP62" s="120"/>
      <c r="AQ62" s="14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114"/>
      <c r="AS62" s="114"/>
      <c r="AT62" s="120"/>
      <c r="AU62" s="14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114"/>
      <c r="AW62" s="114"/>
      <c r="AX62" s="120"/>
      <c r="AY62" s="14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114"/>
      <c r="BA62" s="114"/>
      <c r="BB62" s="120"/>
      <c r="BC62" s="14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114"/>
      <c r="BE62" s="114"/>
      <c r="BF62" s="115"/>
    </row>
    <row r="63" spans="1:58" ht="12.75" customHeight="1" x14ac:dyDescent="0.2">
      <c r="A63" s="117" t="s">
        <v>145</v>
      </c>
      <c r="B63" s="114"/>
      <c r="C63" s="114"/>
      <c r="D63" s="114"/>
      <c r="E63" s="114"/>
      <c r="F63" s="114"/>
      <c r="G63" s="114"/>
      <c r="H63" s="114"/>
      <c r="I63" s="114"/>
      <c r="J63" s="120"/>
      <c r="K63" s="145">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114"/>
      <c r="M63" s="114"/>
      <c r="N63" s="120"/>
      <c r="O63" s="145">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114"/>
      <c r="Q63" s="114"/>
      <c r="R63" s="120"/>
      <c r="S63" s="145">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114"/>
      <c r="U63" s="114"/>
      <c r="V63" s="120"/>
      <c r="W63" s="145">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114"/>
      <c r="Y63" s="114"/>
      <c r="Z63" s="120"/>
      <c r="AA63" s="145">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114"/>
      <c r="AC63" s="114"/>
      <c r="AD63" s="120"/>
      <c r="AE63" s="145">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114"/>
      <c r="AG63" s="114"/>
      <c r="AH63" s="120"/>
      <c r="AI63" s="145">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114"/>
      <c r="AK63" s="114"/>
      <c r="AL63" s="120"/>
      <c r="AM63" s="145">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114"/>
      <c r="AO63" s="114"/>
      <c r="AP63" s="120"/>
      <c r="AQ63" s="145">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114"/>
      <c r="AS63" s="114"/>
      <c r="AT63" s="120"/>
      <c r="AU63" s="145">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114"/>
      <c r="AW63" s="114"/>
      <c r="AX63" s="120"/>
      <c r="AY63" s="145">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114"/>
      <c r="BA63" s="114"/>
      <c r="BB63" s="120"/>
      <c r="BC63" s="145">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114"/>
      <c r="BE63" s="114"/>
      <c r="BF63" s="115"/>
    </row>
    <row r="64" spans="1:58" ht="12.75" customHeight="1" x14ac:dyDescent="0.2">
      <c r="A64" s="117" t="s">
        <v>148</v>
      </c>
      <c r="B64" s="114"/>
      <c r="C64" s="114"/>
      <c r="D64" s="114"/>
      <c r="E64" s="114"/>
      <c r="F64" s="114"/>
      <c r="G64" s="114"/>
      <c r="H64" s="114"/>
      <c r="I64" s="114"/>
      <c r="J64" s="120"/>
      <c r="K64" s="145">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114"/>
      <c r="M64" s="114"/>
      <c r="N64" s="120"/>
      <c r="O64" s="145">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114"/>
      <c r="Q64" s="114"/>
      <c r="R64" s="120"/>
      <c r="S64" s="145">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114"/>
      <c r="U64" s="114"/>
      <c r="V64" s="120"/>
      <c r="W64" s="145">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114"/>
      <c r="Y64" s="114"/>
      <c r="Z64" s="120"/>
      <c r="AA64" s="145">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114"/>
      <c r="AC64" s="114"/>
      <c r="AD64" s="120"/>
      <c r="AE64" s="145">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114"/>
      <c r="AG64" s="114"/>
      <c r="AH64" s="120"/>
      <c r="AI64" s="145">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114"/>
      <c r="AK64" s="114"/>
      <c r="AL64" s="120"/>
      <c r="AM64" s="145">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114"/>
      <c r="AO64" s="114"/>
      <c r="AP64" s="120"/>
      <c r="AQ64" s="145">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114"/>
      <c r="AS64" s="114"/>
      <c r="AT64" s="120"/>
      <c r="AU64" s="145">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114"/>
      <c r="AW64" s="114"/>
      <c r="AX64" s="120"/>
      <c r="AY64" s="145">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114"/>
      <c r="BA64" s="114"/>
      <c r="BB64" s="120"/>
      <c r="BC64" s="145">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114"/>
      <c r="BE64" s="114"/>
      <c r="BF64" s="115"/>
    </row>
    <row r="65" spans="1:58" ht="12.75" customHeight="1" x14ac:dyDescent="0.2">
      <c r="A65" s="143" t="s">
        <v>744</v>
      </c>
      <c r="B65" s="114"/>
      <c r="C65" s="114"/>
      <c r="D65" s="114"/>
      <c r="E65" s="114"/>
      <c r="F65" s="114"/>
      <c r="G65" s="114"/>
      <c r="H65" s="114"/>
      <c r="I65" s="114"/>
      <c r="J65" s="120"/>
      <c r="K65" s="146">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114"/>
      <c r="M65" s="114"/>
      <c r="N65" s="120"/>
      <c r="O65" s="146">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114"/>
      <c r="Q65" s="114"/>
      <c r="R65" s="120"/>
      <c r="S65" s="146">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114"/>
      <c r="U65" s="114"/>
      <c r="V65" s="120"/>
      <c r="W65" s="146">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114"/>
      <c r="Y65" s="114"/>
      <c r="Z65" s="120"/>
      <c r="AA65" s="146">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114"/>
      <c r="AC65" s="114"/>
      <c r="AD65" s="120"/>
      <c r="AE65" s="146">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114"/>
      <c r="AG65" s="114"/>
      <c r="AH65" s="120"/>
      <c r="AI65" s="146">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114"/>
      <c r="AK65" s="114"/>
      <c r="AL65" s="120"/>
      <c r="AM65" s="146">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114"/>
      <c r="AO65" s="114"/>
      <c r="AP65" s="120"/>
      <c r="AQ65" s="146">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114"/>
      <c r="AS65" s="114"/>
      <c r="AT65" s="120"/>
      <c r="AU65" s="146">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114"/>
      <c r="AW65" s="114"/>
      <c r="AX65" s="120"/>
      <c r="AY65" s="146">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114"/>
      <c r="BA65" s="114"/>
      <c r="BB65" s="120"/>
      <c r="BC65" s="146">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114"/>
      <c r="BE65" s="114"/>
      <c r="BF65" s="115"/>
    </row>
    <row r="66" spans="1:58" ht="12.75" customHeight="1" x14ac:dyDescent="0.2">
      <c r="A66" s="117" t="s">
        <v>745</v>
      </c>
      <c r="B66" s="114"/>
      <c r="C66" s="114"/>
      <c r="D66" s="114"/>
      <c r="E66" s="114"/>
      <c r="F66" s="114"/>
      <c r="G66" s="114"/>
      <c r="H66" s="114"/>
      <c r="I66" s="114"/>
      <c r="J66" s="120"/>
      <c r="K66" s="145">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114"/>
      <c r="M66" s="114"/>
      <c r="N66" s="120"/>
      <c r="O66" s="145">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114"/>
      <c r="Q66" s="114"/>
      <c r="R66" s="120"/>
      <c r="S66" s="145">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114"/>
      <c r="U66" s="114"/>
      <c r="V66" s="120"/>
      <c r="W66" s="145">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114"/>
      <c r="Y66" s="114"/>
      <c r="Z66" s="120"/>
      <c r="AA66" s="145">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114"/>
      <c r="AC66" s="114"/>
      <c r="AD66" s="120"/>
      <c r="AE66" s="145">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114"/>
      <c r="AG66" s="114"/>
      <c r="AH66" s="120"/>
      <c r="AI66" s="145">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114"/>
      <c r="AK66" s="114"/>
      <c r="AL66" s="120"/>
      <c r="AM66" s="145">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114"/>
      <c r="AO66" s="114"/>
      <c r="AP66" s="120"/>
      <c r="AQ66" s="145">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114"/>
      <c r="AS66" s="114"/>
      <c r="AT66" s="120"/>
      <c r="AU66" s="145">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114"/>
      <c r="AW66" s="114"/>
      <c r="AX66" s="120"/>
      <c r="AY66" s="145">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114"/>
      <c r="BA66" s="114"/>
      <c r="BB66" s="120"/>
      <c r="BC66" s="145">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114"/>
      <c r="BE66" s="114"/>
      <c r="BF66" s="115"/>
    </row>
    <row r="67" spans="1:58" ht="12.75" customHeight="1" x14ac:dyDescent="0.2">
      <c r="A67" s="138" t="s">
        <v>746</v>
      </c>
      <c r="B67" s="114"/>
      <c r="C67" s="114"/>
      <c r="D67" s="114"/>
      <c r="E67" s="114"/>
      <c r="F67" s="114"/>
      <c r="G67" s="114"/>
      <c r="H67" s="114"/>
      <c r="I67" s="114"/>
      <c r="J67" s="120"/>
      <c r="K67" s="147">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114"/>
      <c r="M67" s="114"/>
      <c r="N67" s="120"/>
      <c r="O67" s="147">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114"/>
      <c r="Q67" s="114"/>
      <c r="R67" s="120"/>
      <c r="S67" s="147">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114"/>
      <c r="U67" s="114"/>
      <c r="V67" s="120"/>
      <c r="W67" s="147">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114"/>
      <c r="Y67" s="114"/>
      <c r="Z67" s="120"/>
      <c r="AA67" s="147">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114"/>
      <c r="AC67" s="114"/>
      <c r="AD67" s="120"/>
      <c r="AE67" s="147">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114"/>
      <c r="AG67" s="114"/>
      <c r="AH67" s="120"/>
      <c r="AI67" s="147">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114"/>
      <c r="AK67" s="114"/>
      <c r="AL67" s="120"/>
      <c r="AM67" s="147">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114"/>
      <c r="AO67" s="114"/>
      <c r="AP67" s="120"/>
      <c r="AQ67" s="147">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114"/>
      <c r="AS67" s="114"/>
      <c r="AT67" s="120"/>
      <c r="AU67" s="147">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114"/>
      <c r="AW67" s="114"/>
      <c r="AX67" s="120"/>
      <c r="AY67" s="147">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114"/>
      <c r="BA67" s="114"/>
      <c r="BB67" s="120"/>
      <c r="BC67" s="147">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114"/>
      <c r="BE67" s="114"/>
      <c r="BF67" s="115"/>
    </row>
    <row r="68" spans="1:58" ht="12.75" customHeight="1" x14ac:dyDescent="0.2">
      <c r="A68" s="138" t="s">
        <v>747</v>
      </c>
      <c r="B68" s="114"/>
      <c r="C68" s="114"/>
      <c r="D68" s="114"/>
      <c r="E68" s="114"/>
      <c r="F68" s="114"/>
      <c r="G68" s="114"/>
      <c r="H68" s="114"/>
      <c r="I68" s="114"/>
      <c r="J68" s="120"/>
      <c r="K68" s="147">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114"/>
      <c r="M68" s="114"/>
      <c r="N68" s="120"/>
      <c r="O68" s="147">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114"/>
      <c r="Q68" s="114"/>
      <c r="R68" s="120"/>
      <c r="S68" s="147">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114"/>
      <c r="U68" s="114"/>
      <c r="V68" s="120"/>
      <c r="W68" s="147">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114"/>
      <c r="Y68" s="114"/>
      <c r="Z68" s="120"/>
      <c r="AA68" s="147">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114"/>
      <c r="AC68" s="114"/>
      <c r="AD68" s="120"/>
      <c r="AE68" s="147">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114"/>
      <c r="AG68" s="114"/>
      <c r="AH68" s="120"/>
      <c r="AI68" s="147">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114"/>
      <c r="AK68" s="114"/>
      <c r="AL68" s="120"/>
      <c r="AM68" s="147">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114"/>
      <c r="AO68" s="114"/>
      <c r="AP68" s="120"/>
      <c r="AQ68" s="147">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114"/>
      <c r="AS68" s="114"/>
      <c r="AT68" s="120"/>
      <c r="AU68" s="147">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114"/>
      <c r="AW68" s="114"/>
      <c r="AX68" s="120"/>
      <c r="AY68" s="147">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114"/>
      <c r="BA68" s="114"/>
      <c r="BB68" s="120"/>
      <c r="BC68" s="147">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114"/>
      <c r="BE68" s="114"/>
      <c r="BF68" s="115"/>
    </row>
    <row r="69" spans="1:58" ht="12.75" customHeight="1" x14ac:dyDescent="0.2">
      <c r="A69" s="117" t="s">
        <v>748</v>
      </c>
      <c r="B69" s="114"/>
      <c r="C69" s="114"/>
      <c r="D69" s="114"/>
      <c r="E69" s="114"/>
      <c r="F69" s="114"/>
      <c r="G69" s="114"/>
      <c r="H69" s="114"/>
      <c r="I69" s="114"/>
      <c r="J69" s="120"/>
      <c r="K69" s="145">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114"/>
      <c r="M69" s="114"/>
      <c r="N69" s="120"/>
      <c r="O69" s="145">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114"/>
      <c r="Q69" s="114"/>
      <c r="R69" s="120"/>
      <c r="S69" s="145">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114"/>
      <c r="U69" s="114"/>
      <c r="V69" s="120"/>
      <c r="W69" s="145">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114"/>
      <c r="Y69" s="114"/>
      <c r="Z69" s="120"/>
      <c r="AA69" s="145">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114"/>
      <c r="AC69" s="114"/>
      <c r="AD69" s="120"/>
      <c r="AE69" s="145">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114"/>
      <c r="AG69" s="114"/>
      <c r="AH69" s="120"/>
      <c r="AI69" s="145">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114"/>
      <c r="AK69" s="114"/>
      <c r="AL69" s="120"/>
      <c r="AM69" s="145">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114"/>
      <c r="AO69" s="114"/>
      <c r="AP69" s="120"/>
      <c r="AQ69" s="145">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114"/>
      <c r="AS69" s="114"/>
      <c r="AT69" s="120"/>
      <c r="AU69" s="145">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114"/>
      <c r="AW69" s="114"/>
      <c r="AX69" s="120"/>
      <c r="AY69" s="145">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114"/>
      <c r="BA69" s="114"/>
      <c r="BB69" s="120"/>
      <c r="BC69" s="145">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114"/>
      <c r="BE69" s="114"/>
      <c r="BF69" s="115"/>
    </row>
    <row r="70" spans="1:58" ht="12.75" customHeight="1" x14ac:dyDescent="0.2">
      <c r="A70" s="138" t="s">
        <v>746</v>
      </c>
      <c r="B70" s="114"/>
      <c r="C70" s="114"/>
      <c r="D70" s="114"/>
      <c r="E70" s="114"/>
      <c r="F70" s="114"/>
      <c r="G70" s="114"/>
      <c r="H70" s="114"/>
      <c r="I70" s="114"/>
      <c r="J70" s="120"/>
      <c r="K70" s="147">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114"/>
      <c r="M70" s="114"/>
      <c r="N70" s="120"/>
      <c r="O70" s="147">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114"/>
      <c r="Q70" s="114"/>
      <c r="R70" s="120"/>
      <c r="S70" s="147">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114"/>
      <c r="U70" s="114"/>
      <c r="V70" s="120"/>
      <c r="W70" s="147">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114"/>
      <c r="Y70" s="114"/>
      <c r="Z70" s="120"/>
      <c r="AA70" s="147">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114"/>
      <c r="AC70" s="114"/>
      <c r="AD70" s="120"/>
      <c r="AE70" s="147">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114"/>
      <c r="AG70" s="114"/>
      <c r="AH70" s="120"/>
      <c r="AI70" s="147">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114"/>
      <c r="AK70" s="114"/>
      <c r="AL70" s="120"/>
      <c r="AM70" s="147">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114"/>
      <c r="AO70" s="114"/>
      <c r="AP70" s="120"/>
      <c r="AQ70" s="147">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114"/>
      <c r="AS70" s="114"/>
      <c r="AT70" s="120"/>
      <c r="AU70" s="147">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114"/>
      <c r="AW70" s="114"/>
      <c r="AX70" s="120"/>
      <c r="AY70" s="147">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114"/>
      <c r="BA70" s="114"/>
      <c r="BB70" s="120"/>
      <c r="BC70" s="147">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114"/>
      <c r="BE70" s="114"/>
      <c r="BF70" s="115"/>
    </row>
    <row r="71" spans="1:58" ht="12.75" customHeight="1" x14ac:dyDescent="0.2">
      <c r="A71" s="138" t="s">
        <v>747</v>
      </c>
      <c r="B71" s="114"/>
      <c r="C71" s="114"/>
      <c r="D71" s="114"/>
      <c r="E71" s="114"/>
      <c r="F71" s="114"/>
      <c r="G71" s="114"/>
      <c r="H71" s="114"/>
      <c r="I71" s="114"/>
      <c r="J71" s="120"/>
      <c r="K71" s="147">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114"/>
      <c r="M71" s="114"/>
      <c r="N71" s="120"/>
      <c r="O71" s="147">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114"/>
      <c r="Q71" s="114"/>
      <c r="R71" s="120"/>
      <c r="S71" s="147">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114"/>
      <c r="U71" s="114"/>
      <c r="V71" s="120"/>
      <c r="W71" s="147">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114"/>
      <c r="Y71" s="114"/>
      <c r="Z71" s="120"/>
      <c r="AA71" s="147">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114"/>
      <c r="AC71" s="114"/>
      <c r="AD71" s="120"/>
      <c r="AE71" s="147">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114"/>
      <c r="AG71" s="114"/>
      <c r="AH71" s="120"/>
      <c r="AI71" s="147">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114"/>
      <c r="AK71" s="114"/>
      <c r="AL71" s="120"/>
      <c r="AM71" s="147">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114"/>
      <c r="AO71" s="114"/>
      <c r="AP71" s="120"/>
      <c r="AQ71" s="147">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114"/>
      <c r="AS71" s="114"/>
      <c r="AT71" s="120"/>
      <c r="AU71" s="147">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114"/>
      <c r="AW71" s="114"/>
      <c r="AX71" s="120"/>
      <c r="AY71" s="147">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114"/>
      <c r="BA71" s="114"/>
      <c r="BB71" s="120"/>
      <c r="BC71" s="147">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114"/>
      <c r="BE71" s="114"/>
      <c r="BF71" s="115"/>
    </row>
    <row r="72" spans="1:58" ht="12.75" customHeight="1" x14ac:dyDescent="0.2">
      <c r="A72" s="117" t="s">
        <v>749</v>
      </c>
      <c r="B72" s="114"/>
      <c r="C72" s="114"/>
      <c r="D72" s="114"/>
      <c r="E72" s="114"/>
      <c r="F72" s="114"/>
      <c r="G72" s="114"/>
      <c r="H72" s="114"/>
      <c r="I72" s="114"/>
      <c r="J72" s="120"/>
      <c r="K72" s="145">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114"/>
      <c r="M72" s="114"/>
      <c r="N72" s="120"/>
      <c r="O72" s="145">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114"/>
      <c r="Q72" s="114"/>
      <c r="R72" s="120"/>
      <c r="S72" s="145">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114"/>
      <c r="U72" s="114"/>
      <c r="V72" s="120"/>
      <c r="W72" s="145">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114"/>
      <c r="Y72" s="114"/>
      <c r="Z72" s="120"/>
      <c r="AA72" s="145">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114"/>
      <c r="AC72" s="114"/>
      <c r="AD72" s="120"/>
      <c r="AE72" s="145">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114"/>
      <c r="AG72" s="114"/>
      <c r="AH72" s="120"/>
      <c r="AI72" s="145">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114"/>
      <c r="AK72" s="114"/>
      <c r="AL72" s="120"/>
      <c r="AM72" s="145">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114"/>
      <c r="AO72" s="114"/>
      <c r="AP72" s="120"/>
      <c r="AQ72" s="145">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114"/>
      <c r="AS72" s="114"/>
      <c r="AT72" s="120"/>
      <c r="AU72" s="145">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114"/>
      <c r="AW72" s="114"/>
      <c r="AX72" s="120"/>
      <c r="AY72" s="145">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114"/>
      <c r="BA72" s="114"/>
      <c r="BB72" s="120"/>
      <c r="BC72" s="145">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114"/>
      <c r="BE72" s="114"/>
      <c r="BF72" s="115"/>
    </row>
    <row r="73" spans="1:58" ht="12.75" customHeight="1" x14ac:dyDescent="0.2">
      <c r="A73" s="138" t="s">
        <v>746</v>
      </c>
      <c r="B73" s="114"/>
      <c r="C73" s="114"/>
      <c r="D73" s="114"/>
      <c r="E73" s="114"/>
      <c r="F73" s="114"/>
      <c r="G73" s="114"/>
      <c r="H73" s="114"/>
      <c r="I73" s="114"/>
      <c r="J73" s="120"/>
      <c r="K73" s="147">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114"/>
      <c r="M73" s="114"/>
      <c r="N73" s="120"/>
      <c r="O73" s="147">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114"/>
      <c r="Q73" s="114"/>
      <c r="R73" s="120"/>
      <c r="S73" s="147">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114"/>
      <c r="U73" s="114"/>
      <c r="V73" s="120"/>
      <c r="W73" s="147">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114"/>
      <c r="Y73" s="114"/>
      <c r="Z73" s="120"/>
      <c r="AA73" s="147">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114"/>
      <c r="AC73" s="114"/>
      <c r="AD73" s="120"/>
      <c r="AE73" s="147">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114"/>
      <c r="AG73" s="114"/>
      <c r="AH73" s="120"/>
      <c r="AI73" s="147">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114"/>
      <c r="AK73" s="114"/>
      <c r="AL73" s="120"/>
      <c r="AM73" s="147">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114"/>
      <c r="AO73" s="114"/>
      <c r="AP73" s="120"/>
      <c r="AQ73" s="147">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114"/>
      <c r="AS73" s="114"/>
      <c r="AT73" s="120"/>
      <c r="AU73" s="147">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114"/>
      <c r="AW73" s="114"/>
      <c r="AX73" s="120"/>
      <c r="AY73" s="147">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114"/>
      <c r="BA73" s="114"/>
      <c r="BB73" s="120"/>
      <c r="BC73" s="147">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114"/>
      <c r="BE73" s="114"/>
      <c r="BF73" s="115"/>
    </row>
    <row r="74" spans="1:58" ht="12.75" customHeight="1" x14ac:dyDescent="0.2">
      <c r="A74" s="138" t="s">
        <v>747</v>
      </c>
      <c r="B74" s="114"/>
      <c r="C74" s="114"/>
      <c r="D74" s="114"/>
      <c r="E74" s="114"/>
      <c r="F74" s="114"/>
      <c r="G74" s="114"/>
      <c r="H74" s="114"/>
      <c r="I74" s="114"/>
      <c r="J74" s="120"/>
      <c r="K74" s="147">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114"/>
      <c r="M74" s="114"/>
      <c r="N74" s="120"/>
      <c r="O74" s="147">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114"/>
      <c r="Q74" s="114"/>
      <c r="R74" s="120"/>
      <c r="S74" s="147">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114"/>
      <c r="U74" s="114"/>
      <c r="V74" s="120"/>
      <c r="W74" s="147">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114"/>
      <c r="Y74" s="114"/>
      <c r="Z74" s="120"/>
      <c r="AA74" s="147">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114"/>
      <c r="AC74" s="114"/>
      <c r="AD74" s="120"/>
      <c r="AE74" s="147">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114"/>
      <c r="AG74" s="114"/>
      <c r="AH74" s="120"/>
      <c r="AI74" s="147">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114"/>
      <c r="AK74" s="114"/>
      <c r="AL74" s="120"/>
      <c r="AM74" s="147">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114"/>
      <c r="AO74" s="114"/>
      <c r="AP74" s="120"/>
      <c r="AQ74" s="147">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114"/>
      <c r="AS74" s="114"/>
      <c r="AT74" s="120"/>
      <c r="AU74" s="147">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114"/>
      <c r="AW74" s="114"/>
      <c r="AX74" s="120"/>
      <c r="AY74" s="147">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114"/>
      <c r="BA74" s="114"/>
      <c r="BB74" s="120"/>
      <c r="BC74" s="147">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114"/>
      <c r="BE74" s="114"/>
      <c r="BF74" s="115"/>
    </row>
    <row r="75" spans="1:58" ht="12.75" customHeight="1" x14ac:dyDescent="0.2">
      <c r="A75" s="117" t="s">
        <v>750</v>
      </c>
      <c r="B75" s="114"/>
      <c r="C75" s="114"/>
      <c r="D75" s="114"/>
      <c r="E75" s="114"/>
      <c r="F75" s="114"/>
      <c r="G75" s="114"/>
      <c r="H75" s="114"/>
      <c r="I75" s="114"/>
      <c r="J75" s="120"/>
      <c r="K75" s="145">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114"/>
      <c r="M75" s="114"/>
      <c r="N75" s="120"/>
      <c r="O75" s="145">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114"/>
      <c r="Q75" s="114"/>
      <c r="R75" s="120"/>
      <c r="S75" s="145">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114"/>
      <c r="U75" s="114"/>
      <c r="V75" s="120"/>
      <c r="W75" s="145">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114"/>
      <c r="Y75" s="114"/>
      <c r="Z75" s="120"/>
      <c r="AA75" s="145">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114"/>
      <c r="AC75" s="114"/>
      <c r="AD75" s="120"/>
      <c r="AE75" s="145">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114"/>
      <c r="AG75" s="114"/>
      <c r="AH75" s="120"/>
      <c r="AI75" s="145">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114"/>
      <c r="AK75" s="114"/>
      <c r="AL75" s="120"/>
      <c r="AM75" s="145">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114"/>
      <c r="AO75" s="114"/>
      <c r="AP75" s="120"/>
      <c r="AQ75" s="145">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114"/>
      <c r="AS75" s="114"/>
      <c r="AT75" s="120"/>
      <c r="AU75" s="145">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114"/>
      <c r="AW75" s="114"/>
      <c r="AX75" s="120"/>
      <c r="AY75" s="145">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114"/>
      <c r="BA75" s="114"/>
      <c r="BB75" s="120"/>
      <c r="BC75" s="145">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114"/>
      <c r="BE75" s="114"/>
      <c r="BF75" s="115"/>
    </row>
    <row r="76" spans="1:58" ht="12.75" customHeight="1" x14ac:dyDescent="0.2">
      <c r="A76" s="138" t="s">
        <v>746</v>
      </c>
      <c r="B76" s="114"/>
      <c r="C76" s="114"/>
      <c r="D76" s="114"/>
      <c r="E76" s="114"/>
      <c r="F76" s="114"/>
      <c r="G76" s="114"/>
      <c r="H76" s="114"/>
      <c r="I76" s="114"/>
      <c r="J76" s="120"/>
      <c r="K76" s="147">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114"/>
      <c r="M76" s="114"/>
      <c r="N76" s="120"/>
      <c r="O76" s="147">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114"/>
      <c r="Q76" s="114"/>
      <c r="R76" s="120"/>
      <c r="S76" s="147">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114"/>
      <c r="U76" s="114"/>
      <c r="V76" s="120"/>
      <c r="W76" s="147">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114"/>
      <c r="Y76" s="114"/>
      <c r="Z76" s="120"/>
      <c r="AA76" s="147">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114"/>
      <c r="AC76" s="114"/>
      <c r="AD76" s="120"/>
      <c r="AE76" s="147">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114"/>
      <c r="AG76" s="114"/>
      <c r="AH76" s="120"/>
      <c r="AI76" s="147">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114"/>
      <c r="AK76" s="114"/>
      <c r="AL76" s="120"/>
      <c r="AM76" s="147">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114"/>
      <c r="AO76" s="114"/>
      <c r="AP76" s="120"/>
      <c r="AQ76" s="147">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114"/>
      <c r="AS76" s="114"/>
      <c r="AT76" s="120"/>
      <c r="AU76" s="147">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114"/>
      <c r="AW76" s="114"/>
      <c r="AX76" s="120"/>
      <c r="AY76" s="147">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114"/>
      <c r="BA76" s="114"/>
      <c r="BB76" s="120"/>
      <c r="BC76" s="147">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114"/>
      <c r="BE76" s="114"/>
      <c r="BF76" s="115"/>
    </row>
    <row r="77" spans="1:58" ht="12.75" customHeight="1" x14ac:dyDescent="0.2">
      <c r="A77" s="138" t="s">
        <v>747</v>
      </c>
      <c r="B77" s="114"/>
      <c r="C77" s="114"/>
      <c r="D77" s="114"/>
      <c r="E77" s="114"/>
      <c r="F77" s="114"/>
      <c r="G77" s="114"/>
      <c r="H77" s="114"/>
      <c r="I77" s="114"/>
      <c r="J77" s="120"/>
      <c r="K77" s="147">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114"/>
      <c r="M77" s="114"/>
      <c r="N77" s="120"/>
      <c r="O77" s="147">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114"/>
      <c r="Q77" s="114"/>
      <c r="R77" s="120"/>
      <c r="S77" s="147">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114"/>
      <c r="U77" s="114"/>
      <c r="V77" s="120"/>
      <c r="W77" s="147">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114"/>
      <c r="Y77" s="114"/>
      <c r="Z77" s="120"/>
      <c r="AA77" s="147">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114"/>
      <c r="AC77" s="114"/>
      <c r="AD77" s="120"/>
      <c r="AE77" s="147">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114"/>
      <c r="AG77" s="114"/>
      <c r="AH77" s="120"/>
      <c r="AI77" s="147">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114"/>
      <c r="AK77" s="114"/>
      <c r="AL77" s="120"/>
      <c r="AM77" s="147">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114"/>
      <c r="AO77" s="114"/>
      <c r="AP77" s="120"/>
      <c r="AQ77" s="147">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114"/>
      <c r="AS77" s="114"/>
      <c r="AT77" s="120"/>
      <c r="AU77" s="147">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114"/>
      <c r="AW77" s="114"/>
      <c r="AX77" s="120"/>
      <c r="AY77" s="147">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114"/>
      <c r="BA77" s="114"/>
      <c r="BB77" s="120"/>
      <c r="BC77" s="147">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114"/>
      <c r="BE77" s="114"/>
      <c r="BF77" s="115"/>
    </row>
    <row r="78" spans="1:58" ht="12.75" customHeight="1" x14ac:dyDescent="0.2">
      <c r="A78" s="117" t="s">
        <v>751</v>
      </c>
      <c r="B78" s="114"/>
      <c r="C78" s="114"/>
      <c r="D78" s="114"/>
      <c r="E78" s="114"/>
      <c r="F78" s="114"/>
      <c r="G78" s="114"/>
      <c r="H78" s="114"/>
      <c r="I78" s="114"/>
      <c r="J78" s="120"/>
      <c r="K78" s="145">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114"/>
      <c r="M78" s="114"/>
      <c r="N78" s="120"/>
      <c r="O78" s="145">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114"/>
      <c r="Q78" s="114"/>
      <c r="R78" s="120"/>
      <c r="S78" s="145">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114"/>
      <c r="U78" s="114"/>
      <c r="V78" s="120"/>
      <c r="W78" s="145">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114"/>
      <c r="Y78" s="114"/>
      <c r="Z78" s="120"/>
      <c r="AA78" s="145">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114"/>
      <c r="AC78" s="114"/>
      <c r="AD78" s="120"/>
      <c r="AE78" s="145">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114"/>
      <c r="AG78" s="114"/>
      <c r="AH78" s="120"/>
      <c r="AI78" s="145">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114"/>
      <c r="AK78" s="114"/>
      <c r="AL78" s="120"/>
      <c r="AM78" s="145">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114"/>
      <c r="AO78" s="114"/>
      <c r="AP78" s="120"/>
      <c r="AQ78" s="145">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114"/>
      <c r="AS78" s="114"/>
      <c r="AT78" s="120"/>
      <c r="AU78" s="145">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114"/>
      <c r="AW78" s="114"/>
      <c r="AX78" s="120"/>
      <c r="AY78" s="145">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114"/>
      <c r="BA78" s="114"/>
      <c r="BB78" s="120"/>
      <c r="BC78" s="145">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114"/>
      <c r="BE78" s="114"/>
      <c r="BF78" s="115"/>
    </row>
    <row r="79" spans="1:58" ht="12.75" customHeight="1" x14ac:dyDescent="0.2">
      <c r="A79" s="138" t="s">
        <v>746</v>
      </c>
      <c r="B79" s="114"/>
      <c r="C79" s="114"/>
      <c r="D79" s="114"/>
      <c r="E79" s="114"/>
      <c r="F79" s="114"/>
      <c r="G79" s="114"/>
      <c r="H79" s="114"/>
      <c r="I79" s="114"/>
      <c r="J79" s="120"/>
      <c r="K79" s="147">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114"/>
      <c r="M79" s="114"/>
      <c r="N79" s="120"/>
      <c r="O79" s="147">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114"/>
      <c r="Q79" s="114"/>
      <c r="R79" s="120"/>
      <c r="S79" s="147">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114"/>
      <c r="U79" s="114"/>
      <c r="V79" s="120"/>
      <c r="W79" s="147">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114"/>
      <c r="Y79" s="114"/>
      <c r="Z79" s="120"/>
      <c r="AA79" s="147">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114"/>
      <c r="AC79" s="114"/>
      <c r="AD79" s="120"/>
      <c r="AE79" s="147">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114"/>
      <c r="AG79" s="114"/>
      <c r="AH79" s="120"/>
      <c r="AI79" s="147">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114"/>
      <c r="AK79" s="114"/>
      <c r="AL79" s="120"/>
      <c r="AM79" s="147">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114"/>
      <c r="AO79" s="114"/>
      <c r="AP79" s="120"/>
      <c r="AQ79" s="147">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114"/>
      <c r="AS79" s="114"/>
      <c r="AT79" s="120"/>
      <c r="AU79" s="147">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114"/>
      <c r="AW79" s="114"/>
      <c r="AX79" s="120"/>
      <c r="AY79" s="147">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114"/>
      <c r="BA79" s="114"/>
      <c r="BB79" s="120"/>
      <c r="BC79" s="147">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114"/>
      <c r="BE79" s="114"/>
      <c r="BF79" s="115"/>
    </row>
    <row r="80" spans="1:58" ht="12.75" customHeight="1" x14ac:dyDescent="0.2">
      <c r="A80" s="138" t="s">
        <v>747</v>
      </c>
      <c r="B80" s="114"/>
      <c r="C80" s="114"/>
      <c r="D80" s="114"/>
      <c r="E80" s="114"/>
      <c r="F80" s="114"/>
      <c r="G80" s="114"/>
      <c r="H80" s="114"/>
      <c r="I80" s="114"/>
      <c r="J80" s="120"/>
      <c r="K80" s="147">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114"/>
      <c r="M80" s="114"/>
      <c r="N80" s="120"/>
      <c r="O80" s="147">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114"/>
      <c r="Q80" s="114"/>
      <c r="R80" s="120"/>
      <c r="S80" s="147">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114"/>
      <c r="U80" s="114"/>
      <c r="V80" s="120"/>
      <c r="W80" s="147">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114"/>
      <c r="Y80" s="114"/>
      <c r="Z80" s="120"/>
      <c r="AA80" s="147">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114"/>
      <c r="AC80" s="114"/>
      <c r="AD80" s="120"/>
      <c r="AE80" s="147">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114"/>
      <c r="AG80" s="114"/>
      <c r="AH80" s="120"/>
      <c r="AI80" s="147">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114"/>
      <c r="AK80" s="114"/>
      <c r="AL80" s="120"/>
      <c r="AM80" s="147">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114"/>
      <c r="AO80" s="114"/>
      <c r="AP80" s="120"/>
      <c r="AQ80" s="147">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114"/>
      <c r="AS80" s="114"/>
      <c r="AT80" s="120"/>
      <c r="AU80" s="147">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114"/>
      <c r="AW80" s="114"/>
      <c r="AX80" s="120"/>
      <c r="AY80" s="147">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114"/>
      <c r="BA80" s="114"/>
      <c r="BB80" s="120"/>
      <c r="BC80" s="147">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114"/>
      <c r="BE80" s="114"/>
      <c r="BF80" s="115"/>
    </row>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87">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9:AL9"/>
    <mergeCell ref="AM9:AP9"/>
    <mergeCell ref="AQ9:AT9"/>
    <mergeCell ref="AU9:AX9"/>
    <mergeCell ref="AY9:BB9"/>
    <mergeCell ref="BC9:BF9"/>
    <mergeCell ref="A9:J9"/>
    <mergeCell ref="K9:N9"/>
    <mergeCell ref="O9:R9"/>
    <mergeCell ref="S9:V9"/>
    <mergeCell ref="W9:Z9"/>
    <mergeCell ref="AA9:AD9"/>
    <mergeCell ref="AE9:AH9"/>
    <mergeCell ref="AI8:AL8"/>
    <mergeCell ref="AM8:AP8"/>
    <mergeCell ref="AQ8:AT8"/>
    <mergeCell ref="AU8:AX8"/>
    <mergeCell ref="AY8:BB8"/>
    <mergeCell ref="BC8:BF8"/>
    <mergeCell ref="A8:J8"/>
    <mergeCell ref="K8:N8"/>
    <mergeCell ref="O8:R8"/>
    <mergeCell ref="S8:V8"/>
    <mergeCell ref="W8:Z8"/>
    <mergeCell ref="AA8:AD8"/>
    <mergeCell ref="AE8:AH8"/>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6:AL76"/>
    <mergeCell ref="AM76:AP76"/>
    <mergeCell ref="AQ76:AT76"/>
    <mergeCell ref="AU76:AX76"/>
    <mergeCell ref="AY76:BB76"/>
    <mergeCell ref="BC76:BF76"/>
    <mergeCell ref="A76:J76"/>
    <mergeCell ref="K76:N76"/>
    <mergeCell ref="O76:R76"/>
    <mergeCell ref="S76:V76"/>
    <mergeCell ref="W76:Z76"/>
    <mergeCell ref="AA76:AD76"/>
    <mergeCell ref="AE76:AH76"/>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AI74:AL74"/>
    <mergeCell ref="AM74:AP74"/>
    <mergeCell ref="AQ74:AT74"/>
    <mergeCell ref="AU74:AX74"/>
    <mergeCell ref="AY74:BB74"/>
    <mergeCell ref="BC74:BF74"/>
    <mergeCell ref="A74:J74"/>
    <mergeCell ref="K74:N74"/>
    <mergeCell ref="O74:R74"/>
    <mergeCell ref="S74:V74"/>
    <mergeCell ref="W74:Z74"/>
    <mergeCell ref="AA74:AD74"/>
    <mergeCell ref="AE74:AH74"/>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U7:AX7"/>
    <mergeCell ref="AY7:BB7"/>
    <mergeCell ref="BC7:BF7"/>
    <mergeCell ref="A7:J7"/>
    <mergeCell ref="K7:N7"/>
    <mergeCell ref="O7:R7"/>
    <mergeCell ref="S7:V7"/>
    <mergeCell ref="W7:Z7"/>
    <mergeCell ref="AA7:AD7"/>
    <mergeCell ref="AE7:AH7"/>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O2:AU2"/>
    <mergeCell ref="AO3:AU3"/>
    <mergeCell ref="J1:AW1"/>
    <mergeCell ref="C2:J2"/>
    <mergeCell ref="K2:S2"/>
    <mergeCell ref="X2:AI2"/>
    <mergeCell ref="AV2:BF2"/>
    <mergeCell ref="K3:S3"/>
    <mergeCell ref="AV3:BF3"/>
    <mergeCell ref="C3:J3"/>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1000"/>
  <sheetViews>
    <sheetView workbookViewId="0">
      <pane ySplit="6" topLeftCell="A7" activePane="bottomLeft" state="frozen"/>
      <selection pane="bottomLeft" activeCell="B8" sqref="B8"/>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5"/>
      <c r="AX1" s="1"/>
      <c r="AY1" s="1"/>
      <c r="AZ1" s="1"/>
      <c r="BA1" s="1"/>
      <c r="BB1" s="1"/>
      <c r="BC1" s="1"/>
      <c r="BD1" s="1"/>
      <c r="BE1" s="1"/>
      <c r="BF1" s="1"/>
    </row>
    <row r="2" spans="1:58" ht="12.75" customHeight="1" x14ac:dyDescent="0.2">
      <c r="A2" s="1"/>
      <c r="B2" s="1"/>
      <c r="C2" s="63" t="str">
        <f>'Executive Summary'!C2</f>
        <v>Data Period:</v>
      </c>
      <c r="D2" s="64"/>
      <c r="E2" s="64"/>
      <c r="F2" s="64"/>
      <c r="G2" s="64"/>
      <c r="H2" s="64"/>
      <c r="I2" s="64"/>
      <c r="J2" s="65"/>
      <c r="K2" s="67" t="str">
        <f>'Executive Summary'!K2</f>
        <v>2019-04-01 to 2020-03-31</v>
      </c>
      <c r="L2" s="64"/>
      <c r="M2" s="64"/>
      <c r="N2" s="64"/>
      <c r="O2" s="64"/>
      <c r="P2" s="64"/>
      <c r="Q2" s="64"/>
      <c r="R2" s="64"/>
      <c r="S2" s="65"/>
      <c r="T2" s="1"/>
      <c r="U2" s="1"/>
      <c r="V2" s="1"/>
      <c r="W2" s="1"/>
      <c r="X2" s="66" t="str">
        <f>'Executive Summary'!X2</f>
        <v>MONTHLY REPORT</v>
      </c>
      <c r="Y2" s="64"/>
      <c r="Z2" s="64"/>
      <c r="AA2" s="64"/>
      <c r="AB2" s="64"/>
      <c r="AC2" s="64"/>
      <c r="AD2" s="64"/>
      <c r="AE2" s="64"/>
      <c r="AF2" s="64"/>
      <c r="AG2" s="64"/>
      <c r="AH2" s="64"/>
      <c r="AI2" s="65"/>
      <c r="AJ2" s="1"/>
      <c r="AK2" s="1"/>
      <c r="AL2" s="1"/>
      <c r="AM2" s="1"/>
      <c r="AN2" s="1"/>
      <c r="AO2" s="63" t="str">
        <f>'Executive Summary'!AO2</f>
        <v>Type of Year:</v>
      </c>
      <c r="AP2" s="64"/>
      <c r="AQ2" s="64"/>
      <c r="AR2" s="64"/>
      <c r="AS2" s="64"/>
      <c r="AT2" s="64"/>
      <c r="AU2" s="65"/>
      <c r="AV2" s="67" t="str">
        <f>'Executive Summary'!AV2</f>
        <v>This financial year</v>
      </c>
      <c r="AW2" s="64"/>
      <c r="AX2" s="64"/>
      <c r="AY2" s="64"/>
      <c r="AZ2" s="64"/>
      <c r="BA2" s="64"/>
      <c r="BB2" s="64"/>
      <c r="BC2" s="64"/>
      <c r="BD2" s="64"/>
      <c r="BE2" s="64"/>
      <c r="BF2" s="65"/>
    </row>
    <row r="3" spans="1:58" ht="12.75" customHeight="1" x14ac:dyDescent="0.2">
      <c r="A3" s="1"/>
      <c r="B3" s="1"/>
      <c r="C3" s="71" t="str">
        <f>'Executive Summary'!C3</f>
        <v>Report Period:</v>
      </c>
      <c r="D3" s="64"/>
      <c r="E3" s="64"/>
      <c r="F3" s="64"/>
      <c r="G3" s="64"/>
      <c r="H3" s="64"/>
      <c r="I3" s="64"/>
      <c r="J3" s="65"/>
      <c r="K3" s="67" t="str">
        <f>'Executive Summary'!K3</f>
        <v>2020-02-01 to 2020-02-29</v>
      </c>
      <c r="L3" s="64"/>
      <c r="M3" s="64"/>
      <c r="N3" s="64"/>
      <c r="O3" s="64"/>
      <c r="P3" s="64"/>
      <c r="Q3" s="64"/>
      <c r="R3" s="64"/>
      <c r="S3" s="65"/>
      <c r="T3" s="1"/>
      <c r="U3" s="1"/>
      <c r="V3" s="1"/>
      <c r="W3" s="1"/>
      <c r="X3" s="1"/>
      <c r="Y3" s="1"/>
      <c r="Z3" s="1"/>
      <c r="AA3" s="1"/>
      <c r="AB3" s="1"/>
      <c r="AC3" s="1"/>
      <c r="AD3" s="1"/>
      <c r="AE3" s="1"/>
      <c r="AF3" s="1"/>
      <c r="AG3" s="1"/>
      <c r="AH3" s="1"/>
      <c r="AI3" s="1"/>
      <c r="AJ3" s="1"/>
      <c r="AK3" s="1"/>
      <c r="AL3" s="1"/>
      <c r="AM3" s="1"/>
      <c r="AN3" s="1"/>
      <c r="AO3" s="63" t="str">
        <f>'Executive Summary'!AO3</f>
        <v>Year Period:</v>
      </c>
      <c r="AP3" s="64"/>
      <c r="AQ3" s="64"/>
      <c r="AR3" s="64"/>
      <c r="AS3" s="64"/>
      <c r="AT3" s="64"/>
      <c r="AU3" s="65"/>
      <c r="AV3" s="67" t="str">
        <f>'Executive Summary'!AV3</f>
        <v>2019-04-01 to 2020-03-31</v>
      </c>
      <c r="AW3" s="64"/>
      <c r="AX3" s="64"/>
      <c r="AY3" s="64"/>
      <c r="AZ3" s="64"/>
      <c r="BA3" s="64"/>
      <c r="BB3" s="64"/>
      <c r="BC3" s="64"/>
      <c r="BD3" s="64"/>
      <c r="BE3" s="64"/>
      <c r="BF3" s="65"/>
    </row>
    <row r="4" spans="1:58" ht="12.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2.75" customHeight="1" x14ac:dyDescent="0.2">
      <c r="A5" s="109" t="s">
        <v>108</v>
      </c>
      <c r="B5" s="70"/>
      <c r="C5" s="109" t="s">
        <v>109</v>
      </c>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70"/>
    </row>
    <row r="6" spans="1:58" ht="12.75" customHeight="1" x14ac:dyDescent="0.2">
      <c r="A6" s="131" t="s">
        <v>9</v>
      </c>
      <c r="B6" s="132"/>
      <c r="C6" s="132"/>
      <c r="D6" s="132"/>
      <c r="E6" s="132"/>
      <c r="F6" s="132"/>
      <c r="G6" s="132"/>
      <c r="H6" s="132"/>
      <c r="I6" s="132"/>
      <c r="J6" s="133"/>
      <c r="K6" s="148" t="str">
        <f>Valuations!K6:N6</f>
        <v>April</v>
      </c>
      <c r="L6" s="64"/>
      <c r="M6" s="64"/>
      <c r="N6" s="149"/>
      <c r="O6" s="148" t="str">
        <f>Valuations!O6:R6</f>
        <v>May</v>
      </c>
      <c r="P6" s="64"/>
      <c r="Q6" s="64"/>
      <c r="R6" s="149"/>
      <c r="S6" s="148" t="str">
        <f>Valuations!S6:V6</f>
        <v>June</v>
      </c>
      <c r="T6" s="64"/>
      <c r="U6" s="64"/>
      <c r="V6" s="149"/>
      <c r="W6" s="148" t="str">
        <f>Valuations!W6:Z6</f>
        <v>July</v>
      </c>
      <c r="X6" s="64"/>
      <c r="Y6" s="64"/>
      <c r="Z6" s="149"/>
      <c r="AA6" s="148" t="str">
        <f>Valuations!AA6:AD6</f>
        <v>August</v>
      </c>
      <c r="AB6" s="64"/>
      <c r="AC6" s="64"/>
      <c r="AD6" s="149"/>
      <c r="AE6" s="148" t="str">
        <f>Valuations!AE6:AH6</f>
        <v>September</v>
      </c>
      <c r="AF6" s="64"/>
      <c r="AG6" s="64"/>
      <c r="AH6" s="149"/>
      <c r="AI6" s="148" t="str">
        <f>Valuations!AI6:AL6</f>
        <v>October</v>
      </c>
      <c r="AJ6" s="64"/>
      <c r="AK6" s="64"/>
      <c r="AL6" s="149"/>
      <c r="AM6" s="148" t="str">
        <f>Valuations!AM6:AP6</f>
        <v>November</v>
      </c>
      <c r="AN6" s="64"/>
      <c r="AO6" s="64"/>
      <c r="AP6" s="149"/>
      <c r="AQ6" s="148" t="str">
        <f>Valuations!AQ6:AT6</f>
        <v>December</v>
      </c>
      <c r="AR6" s="64"/>
      <c r="AS6" s="64"/>
      <c r="AT6" s="149"/>
      <c r="AU6" s="148" t="str">
        <f>Valuations!AU6:AX6</f>
        <v>January</v>
      </c>
      <c r="AV6" s="64"/>
      <c r="AW6" s="64"/>
      <c r="AX6" s="149"/>
      <c r="AY6" s="148" t="str">
        <f>Valuations!AY6:BB6</f>
        <v>February</v>
      </c>
      <c r="AZ6" s="64"/>
      <c r="BA6" s="64"/>
      <c r="BB6" s="149"/>
      <c r="BC6" s="148" t="str">
        <f>Valuations!BC6:BF6</f>
        <v>March</v>
      </c>
      <c r="BD6" s="64"/>
      <c r="BE6" s="64"/>
      <c r="BF6" s="149"/>
    </row>
    <row r="7" spans="1:58" ht="12.75" customHeight="1" x14ac:dyDescent="0.2">
      <c r="A7" s="113" t="s">
        <v>111</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5"/>
    </row>
    <row r="8" spans="1:58" ht="12.75" customHeight="1" x14ac:dyDescent="0.2">
      <c r="A8" s="117" t="s">
        <v>112</v>
      </c>
      <c r="B8" s="114"/>
      <c r="C8" s="114"/>
      <c r="D8" s="114"/>
      <c r="E8" s="114"/>
      <c r="F8" s="114"/>
      <c r="G8" s="114"/>
      <c r="H8" s="114"/>
      <c r="I8" s="114"/>
      <c r="J8" s="120"/>
      <c r="K8" s="152">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14"/>
      <c r="M8" s="114"/>
      <c r="N8" s="120"/>
      <c r="O8" s="152">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14"/>
      <c r="Q8" s="114"/>
      <c r="R8" s="120"/>
      <c r="S8" s="152">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14"/>
      <c r="U8" s="114"/>
      <c r="V8" s="120"/>
      <c r="W8" s="152">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14"/>
      <c r="Y8" s="114"/>
      <c r="Z8" s="120"/>
      <c r="AA8" s="152">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14"/>
      <c r="AC8" s="114"/>
      <c r="AD8" s="120"/>
      <c r="AE8" s="152">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14"/>
      <c r="AG8" s="114"/>
      <c r="AH8" s="120"/>
      <c r="AI8" s="152">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14"/>
      <c r="AK8" s="114"/>
      <c r="AL8" s="120"/>
      <c r="AM8" s="152">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14"/>
      <c r="AO8" s="114"/>
      <c r="AP8" s="120"/>
      <c r="AQ8" s="152">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14"/>
      <c r="AS8" s="114"/>
      <c r="AT8" s="120"/>
      <c r="AU8" s="152">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14"/>
      <c r="AW8" s="114"/>
      <c r="AX8" s="120"/>
      <c r="AY8" s="152">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14"/>
      <c r="BA8" s="114"/>
      <c r="BB8" s="120"/>
      <c r="BC8" s="152">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14"/>
      <c r="BE8" s="114"/>
      <c r="BF8" s="115"/>
    </row>
    <row r="9" spans="1:58" ht="12.75" customHeight="1" x14ac:dyDescent="0.2">
      <c r="A9" s="153" t="s">
        <v>114</v>
      </c>
      <c r="B9" s="114"/>
      <c r="C9" s="114"/>
      <c r="D9" s="114"/>
      <c r="E9" s="114"/>
      <c r="F9" s="114"/>
      <c r="G9" s="114"/>
      <c r="H9" s="114"/>
      <c r="I9" s="114"/>
      <c r="J9" s="120"/>
      <c r="K9" s="152">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14"/>
      <c r="M9" s="114"/>
      <c r="N9" s="120"/>
      <c r="O9" s="152">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14"/>
      <c r="Q9" s="114"/>
      <c r="R9" s="120"/>
      <c r="S9" s="152">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14"/>
      <c r="U9" s="114"/>
      <c r="V9" s="120"/>
      <c r="W9" s="152">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14"/>
      <c r="Y9" s="114"/>
      <c r="Z9" s="120"/>
      <c r="AA9" s="152">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14"/>
      <c r="AC9" s="114"/>
      <c r="AD9" s="120"/>
      <c r="AE9" s="152">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14"/>
      <c r="AG9" s="114"/>
      <c r="AH9" s="120"/>
      <c r="AI9" s="152">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14"/>
      <c r="AK9" s="114"/>
      <c r="AL9" s="120"/>
      <c r="AM9" s="152">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14"/>
      <c r="AO9" s="114"/>
      <c r="AP9" s="120"/>
      <c r="AQ9" s="152">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14"/>
      <c r="AS9" s="114"/>
      <c r="AT9" s="120"/>
      <c r="AU9" s="152">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14"/>
      <c r="AW9" s="114"/>
      <c r="AX9" s="120"/>
      <c r="AY9" s="152">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14"/>
      <c r="BA9" s="114"/>
      <c r="BB9" s="120"/>
      <c r="BC9" s="152">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14"/>
      <c r="BE9" s="114"/>
      <c r="BF9" s="115"/>
    </row>
    <row r="10" spans="1:58" ht="12.75" customHeight="1" x14ac:dyDescent="0.2">
      <c r="A10" s="153" t="s">
        <v>116</v>
      </c>
      <c r="B10" s="114"/>
      <c r="C10" s="114"/>
      <c r="D10" s="114"/>
      <c r="E10" s="114"/>
      <c r="F10" s="114"/>
      <c r="G10" s="114"/>
      <c r="H10" s="114"/>
      <c r="I10" s="114"/>
      <c r="J10" s="120"/>
      <c r="K10" s="152">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14"/>
      <c r="M10" s="114"/>
      <c r="N10" s="120"/>
      <c r="O10" s="152">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14"/>
      <c r="Q10" s="114"/>
      <c r="R10" s="120"/>
      <c r="S10" s="152">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14"/>
      <c r="U10" s="114"/>
      <c r="V10" s="120"/>
      <c r="W10" s="152">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14"/>
      <c r="Y10" s="114"/>
      <c r="Z10" s="120"/>
      <c r="AA10" s="152">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14"/>
      <c r="AC10" s="114"/>
      <c r="AD10" s="120"/>
      <c r="AE10" s="152">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14"/>
      <c r="AG10" s="114"/>
      <c r="AH10" s="120"/>
      <c r="AI10" s="152">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14"/>
      <c r="AK10" s="114"/>
      <c r="AL10" s="120"/>
      <c r="AM10" s="152">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14"/>
      <c r="AO10" s="114"/>
      <c r="AP10" s="120"/>
      <c r="AQ10" s="152">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14"/>
      <c r="AS10" s="114"/>
      <c r="AT10" s="120"/>
      <c r="AU10" s="152">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14"/>
      <c r="AW10" s="114"/>
      <c r="AX10" s="120"/>
      <c r="AY10" s="152">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14"/>
      <c r="BA10" s="114"/>
      <c r="BB10" s="120"/>
      <c r="BC10" s="152">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14"/>
      <c r="BE10" s="114"/>
      <c r="BF10" s="115"/>
    </row>
    <row r="11" spans="1:58" ht="12.75" customHeight="1" x14ac:dyDescent="0.2">
      <c r="A11" s="117" t="s">
        <v>119</v>
      </c>
      <c r="B11" s="114"/>
      <c r="C11" s="114"/>
      <c r="D11" s="114"/>
      <c r="E11" s="114"/>
      <c r="F11" s="114"/>
      <c r="G11" s="114"/>
      <c r="H11" s="114"/>
      <c r="I11" s="114"/>
      <c r="J11" s="120"/>
      <c r="K11" s="152">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14"/>
      <c r="M11" s="114"/>
      <c r="N11" s="120"/>
      <c r="O11" s="152">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14"/>
      <c r="Q11" s="114"/>
      <c r="R11" s="120"/>
      <c r="S11" s="152">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14"/>
      <c r="U11" s="114"/>
      <c r="V11" s="120"/>
      <c r="W11" s="152">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14"/>
      <c r="Y11" s="114"/>
      <c r="Z11" s="120"/>
      <c r="AA11" s="152">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14"/>
      <c r="AC11" s="114"/>
      <c r="AD11" s="120"/>
      <c r="AE11" s="152">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14"/>
      <c r="AG11" s="114"/>
      <c r="AH11" s="120"/>
      <c r="AI11" s="152">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14"/>
      <c r="AK11" s="114"/>
      <c r="AL11" s="120"/>
      <c r="AM11" s="152">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14"/>
      <c r="AO11" s="114"/>
      <c r="AP11" s="120"/>
      <c r="AQ11" s="152">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14"/>
      <c r="AS11" s="114"/>
      <c r="AT11" s="120"/>
      <c r="AU11" s="152">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14"/>
      <c r="AW11" s="114"/>
      <c r="AX11" s="120"/>
      <c r="AY11" s="152">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14"/>
      <c r="BA11" s="114"/>
      <c r="BB11" s="120"/>
      <c r="BC11" s="152">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14"/>
      <c r="BE11" s="114"/>
      <c r="BF11" s="115"/>
    </row>
    <row r="12" spans="1:58" ht="12.75" customHeight="1" x14ac:dyDescent="0.2">
      <c r="A12" s="153" t="s">
        <v>121</v>
      </c>
      <c r="B12" s="114"/>
      <c r="C12" s="114"/>
      <c r="D12" s="114"/>
      <c r="E12" s="114"/>
      <c r="F12" s="114"/>
      <c r="G12" s="114"/>
      <c r="H12" s="114"/>
      <c r="I12" s="114"/>
      <c r="J12" s="120"/>
      <c r="K12" s="152">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14"/>
      <c r="M12" s="114"/>
      <c r="N12" s="120"/>
      <c r="O12" s="152">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14"/>
      <c r="Q12" s="114"/>
      <c r="R12" s="120"/>
      <c r="S12" s="152">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14"/>
      <c r="U12" s="114"/>
      <c r="V12" s="120"/>
      <c r="W12" s="152">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14"/>
      <c r="Y12" s="114"/>
      <c r="Z12" s="120"/>
      <c r="AA12" s="152">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14"/>
      <c r="AC12" s="114"/>
      <c r="AD12" s="120"/>
      <c r="AE12" s="152">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14"/>
      <c r="AG12" s="114"/>
      <c r="AH12" s="120"/>
      <c r="AI12" s="152">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14"/>
      <c r="AK12" s="114"/>
      <c r="AL12" s="120"/>
      <c r="AM12" s="152">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14"/>
      <c r="AO12" s="114"/>
      <c r="AP12" s="120"/>
      <c r="AQ12" s="152">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14"/>
      <c r="AS12" s="114"/>
      <c r="AT12" s="120"/>
      <c r="AU12" s="152">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14"/>
      <c r="AW12" s="114"/>
      <c r="AX12" s="120"/>
      <c r="AY12" s="152">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14"/>
      <c r="BA12" s="114"/>
      <c r="BB12" s="120"/>
      <c r="BC12" s="152">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14"/>
      <c r="BE12" s="114"/>
      <c r="BF12" s="115"/>
    </row>
    <row r="13" spans="1:58" ht="12.75" customHeight="1" x14ac:dyDescent="0.2">
      <c r="A13" s="153" t="s">
        <v>124</v>
      </c>
      <c r="B13" s="114"/>
      <c r="C13" s="114"/>
      <c r="D13" s="114"/>
      <c r="E13" s="114"/>
      <c r="F13" s="114"/>
      <c r="G13" s="114"/>
      <c r="H13" s="114"/>
      <c r="I13" s="114"/>
      <c r="J13" s="120"/>
      <c r="K13" s="152">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14"/>
      <c r="M13" s="114"/>
      <c r="N13" s="120"/>
      <c r="O13" s="152">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14"/>
      <c r="Q13" s="114"/>
      <c r="R13" s="120"/>
      <c r="S13" s="152">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14"/>
      <c r="U13" s="114"/>
      <c r="V13" s="120"/>
      <c r="W13" s="152">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14"/>
      <c r="Y13" s="114"/>
      <c r="Z13" s="120"/>
      <c r="AA13" s="152">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14"/>
      <c r="AC13" s="114"/>
      <c r="AD13" s="120"/>
      <c r="AE13" s="152">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14"/>
      <c r="AG13" s="114"/>
      <c r="AH13" s="120"/>
      <c r="AI13" s="152">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14"/>
      <c r="AK13" s="114"/>
      <c r="AL13" s="120"/>
      <c r="AM13" s="152">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14"/>
      <c r="AO13" s="114"/>
      <c r="AP13" s="120"/>
      <c r="AQ13" s="152">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14"/>
      <c r="AS13" s="114"/>
      <c r="AT13" s="120"/>
      <c r="AU13" s="152">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14"/>
      <c r="AW13" s="114"/>
      <c r="AX13" s="120"/>
      <c r="AY13" s="152">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14"/>
      <c r="BA13" s="114"/>
      <c r="BB13" s="120"/>
      <c r="BC13" s="152">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14"/>
      <c r="BE13" s="114"/>
      <c r="BF13" s="115"/>
    </row>
    <row r="14" spans="1:58" ht="12.75" customHeight="1" x14ac:dyDescent="0.2">
      <c r="A14" s="117" t="s">
        <v>126</v>
      </c>
      <c r="B14" s="114"/>
      <c r="C14" s="114"/>
      <c r="D14" s="114"/>
      <c r="E14" s="114"/>
      <c r="F14" s="114"/>
      <c r="G14" s="114"/>
      <c r="H14" s="114"/>
      <c r="I14" s="114"/>
      <c r="J14" s="120"/>
      <c r="K14" s="152">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14"/>
      <c r="M14" s="114"/>
      <c r="N14" s="120"/>
      <c r="O14" s="152">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14"/>
      <c r="Q14" s="114"/>
      <c r="R14" s="120"/>
      <c r="S14" s="152">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14"/>
      <c r="U14" s="114"/>
      <c r="V14" s="120"/>
      <c r="W14" s="152">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14"/>
      <c r="Y14" s="114"/>
      <c r="Z14" s="120"/>
      <c r="AA14" s="152">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14"/>
      <c r="AC14" s="114"/>
      <c r="AD14" s="120"/>
      <c r="AE14" s="152">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14"/>
      <c r="AG14" s="114"/>
      <c r="AH14" s="120"/>
      <c r="AI14" s="152">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14"/>
      <c r="AK14" s="114"/>
      <c r="AL14" s="120"/>
      <c r="AM14" s="152">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14"/>
      <c r="AO14" s="114"/>
      <c r="AP14" s="120"/>
      <c r="AQ14" s="152">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14"/>
      <c r="AS14" s="114"/>
      <c r="AT14" s="120"/>
      <c r="AU14" s="152">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14"/>
      <c r="AW14" s="114"/>
      <c r="AX14" s="120"/>
      <c r="AY14" s="152">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14"/>
      <c r="BA14" s="114"/>
      <c r="BB14" s="120"/>
      <c r="BC14" s="152">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14"/>
      <c r="BE14" s="114"/>
      <c r="BF14" s="120"/>
    </row>
    <row r="15" spans="1:58" ht="12.75" customHeight="1" x14ac:dyDescent="0.2">
      <c r="A15" s="153" t="s">
        <v>127</v>
      </c>
      <c r="B15" s="114"/>
      <c r="C15" s="114"/>
      <c r="D15" s="114"/>
      <c r="E15" s="114"/>
      <c r="F15" s="114"/>
      <c r="G15" s="114"/>
      <c r="H15" s="114"/>
      <c r="I15" s="114"/>
      <c r="J15" s="120"/>
      <c r="K15" s="152">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14"/>
      <c r="M15" s="114"/>
      <c r="N15" s="120"/>
      <c r="O15" s="152">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14"/>
      <c r="Q15" s="114"/>
      <c r="R15" s="120"/>
      <c r="S15" s="152">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14"/>
      <c r="U15" s="114"/>
      <c r="V15" s="120"/>
      <c r="W15" s="152">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14"/>
      <c r="Y15" s="114"/>
      <c r="Z15" s="120"/>
      <c r="AA15" s="152">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14"/>
      <c r="AC15" s="114"/>
      <c r="AD15" s="120"/>
      <c r="AE15" s="152">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14"/>
      <c r="AG15" s="114"/>
      <c r="AH15" s="120"/>
      <c r="AI15" s="152">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14"/>
      <c r="AK15" s="114"/>
      <c r="AL15" s="120"/>
      <c r="AM15" s="152">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14"/>
      <c r="AO15" s="114"/>
      <c r="AP15" s="120"/>
      <c r="AQ15" s="152">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14"/>
      <c r="AS15" s="114"/>
      <c r="AT15" s="120"/>
      <c r="AU15" s="152">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14"/>
      <c r="AW15" s="114"/>
      <c r="AX15" s="120"/>
      <c r="AY15" s="152">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14"/>
      <c r="BA15" s="114"/>
      <c r="BB15" s="120"/>
      <c r="BC15" s="152">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14"/>
      <c r="BE15" s="114"/>
      <c r="BF15" s="120"/>
    </row>
    <row r="16" spans="1:58" ht="12.75" customHeight="1" x14ac:dyDescent="0.2">
      <c r="A16" s="153" t="s">
        <v>129</v>
      </c>
      <c r="B16" s="114"/>
      <c r="C16" s="114"/>
      <c r="D16" s="114"/>
      <c r="E16" s="114"/>
      <c r="F16" s="114"/>
      <c r="G16" s="114"/>
      <c r="H16" s="114"/>
      <c r="I16" s="114"/>
      <c r="J16" s="120"/>
      <c r="K16" s="152">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14"/>
      <c r="M16" s="114"/>
      <c r="N16" s="120"/>
      <c r="O16" s="152">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14"/>
      <c r="Q16" s="114"/>
      <c r="R16" s="120"/>
      <c r="S16" s="152">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14"/>
      <c r="U16" s="114"/>
      <c r="V16" s="120"/>
      <c r="W16" s="152">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14"/>
      <c r="Y16" s="114"/>
      <c r="Z16" s="120"/>
      <c r="AA16" s="152">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14"/>
      <c r="AC16" s="114"/>
      <c r="AD16" s="120"/>
      <c r="AE16" s="152">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14"/>
      <c r="AG16" s="114"/>
      <c r="AH16" s="120"/>
      <c r="AI16" s="152">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14"/>
      <c r="AK16" s="114"/>
      <c r="AL16" s="120"/>
      <c r="AM16" s="152">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14"/>
      <c r="AO16" s="114"/>
      <c r="AP16" s="120"/>
      <c r="AQ16" s="152">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14"/>
      <c r="AS16" s="114"/>
      <c r="AT16" s="120"/>
      <c r="AU16" s="152">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14"/>
      <c r="AW16" s="114"/>
      <c r="AX16" s="120"/>
      <c r="AY16" s="152">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14"/>
      <c r="BA16" s="114"/>
      <c r="BB16" s="120"/>
      <c r="BC16" s="152">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14"/>
      <c r="BE16" s="114"/>
      <c r="BF16" s="120"/>
    </row>
    <row r="17" spans="1:58" ht="12.75" customHeight="1" x14ac:dyDescent="0.2">
      <c r="A17" s="117" t="s">
        <v>131</v>
      </c>
      <c r="B17" s="114"/>
      <c r="C17" s="114"/>
      <c r="D17" s="114"/>
      <c r="E17" s="114"/>
      <c r="F17" s="114"/>
      <c r="G17" s="114"/>
      <c r="H17" s="114"/>
      <c r="I17" s="114"/>
      <c r="J17" s="120"/>
      <c r="K17" s="152">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114"/>
      <c r="M17" s="114"/>
      <c r="N17" s="120"/>
      <c r="O17" s="152">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114"/>
      <c r="Q17" s="114"/>
      <c r="R17" s="120"/>
      <c r="S17" s="152">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114"/>
      <c r="U17" s="114"/>
      <c r="V17" s="120"/>
      <c r="W17" s="152">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114"/>
      <c r="Y17" s="114"/>
      <c r="Z17" s="120"/>
      <c r="AA17" s="152">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114"/>
      <c r="AC17" s="114"/>
      <c r="AD17" s="120"/>
      <c r="AE17" s="152">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114"/>
      <c r="AG17" s="114"/>
      <c r="AH17" s="120"/>
      <c r="AI17" s="152">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114"/>
      <c r="AK17" s="114"/>
      <c r="AL17" s="120"/>
      <c r="AM17" s="152">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114"/>
      <c r="AO17" s="114"/>
      <c r="AP17" s="120"/>
      <c r="AQ17" s="152">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114"/>
      <c r="AS17" s="114"/>
      <c r="AT17" s="120"/>
      <c r="AU17" s="152">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114"/>
      <c r="AW17" s="114"/>
      <c r="AX17" s="120"/>
      <c r="AY17" s="152">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114"/>
      <c r="BA17" s="114"/>
      <c r="BB17" s="120"/>
      <c r="BC17" s="152">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114"/>
      <c r="BE17" s="114"/>
      <c r="BF17" s="120"/>
    </row>
    <row r="18" spans="1:58" ht="12.75" customHeight="1" x14ac:dyDescent="0.2">
      <c r="A18" s="153" t="s">
        <v>134</v>
      </c>
      <c r="B18" s="114"/>
      <c r="C18" s="114"/>
      <c r="D18" s="114"/>
      <c r="E18" s="114"/>
      <c r="F18" s="114"/>
      <c r="G18" s="114"/>
      <c r="H18" s="114"/>
      <c r="I18" s="114"/>
      <c r="J18" s="120"/>
      <c r="K18" s="152">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114"/>
      <c r="M18" s="114"/>
      <c r="N18" s="120"/>
      <c r="O18" s="152">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114"/>
      <c r="Q18" s="114"/>
      <c r="R18" s="120"/>
      <c r="S18" s="152">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114"/>
      <c r="U18" s="114"/>
      <c r="V18" s="120"/>
      <c r="W18" s="152">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114"/>
      <c r="Y18" s="114"/>
      <c r="Z18" s="120"/>
      <c r="AA18" s="152">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114"/>
      <c r="AC18" s="114"/>
      <c r="AD18" s="120"/>
      <c r="AE18" s="152">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114"/>
      <c r="AG18" s="114"/>
      <c r="AH18" s="120"/>
      <c r="AI18" s="152">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114"/>
      <c r="AK18" s="114"/>
      <c r="AL18" s="120"/>
      <c r="AM18" s="152">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114"/>
      <c r="AO18" s="114"/>
      <c r="AP18" s="120"/>
      <c r="AQ18" s="152">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114"/>
      <c r="AS18" s="114"/>
      <c r="AT18" s="120"/>
      <c r="AU18" s="152">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114"/>
      <c r="AW18" s="114"/>
      <c r="AX18" s="120"/>
      <c r="AY18" s="152">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114"/>
      <c r="BA18" s="114"/>
      <c r="BB18" s="120"/>
      <c r="BC18" s="152">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114"/>
      <c r="BE18" s="114"/>
      <c r="BF18" s="120"/>
    </row>
    <row r="19" spans="1:58" ht="12.75" customHeight="1" x14ac:dyDescent="0.2">
      <c r="A19" s="153" t="s">
        <v>136</v>
      </c>
      <c r="B19" s="114"/>
      <c r="C19" s="114"/>
      <c r="D19" s="114"/>
      <c r="E19" s="114"/>
      <c r="F19" s="114"/>
      <c r="G19" s="114"/>
      <c r="H19" s="114"/>
      <c r="I19" s="114"/>
      <c r="J19" s="120"/>
      <c r="K19" s="152">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114"/>
      <c r="M19" s="114"/>
      <c r="N19" s="120"/>
      <c r="O19" s="152">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114"/>
      <c r="Q19" s="114"/>
      <c r="R19" s="120"/>
      <c r="S19" s="152">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114"/>
      <c r="U19" s="114"/>
      <c r="V19" s="120"/>
      <c r="W19" s="152">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114"/>
      <c r="Y19" s="114"/>
      <c r="Z19" s="120"/>
      <c r="AA19" s="152">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114"/>
      <c r="AC19" s="114"/>
      <c r="AD19" s="120"/>
      <c r="AE19" s="152">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114"/>
      <c r="AG19" s="114"/>
      <c r="AH19" s="120"/>
      <c r="AI19" s="152">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114"/>
      <c r="AK19" s="114"/>
      <c r="AL19" s="120"/>
      <c r="AM19" s="152">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114"/>
      <c r="AO19" s="114"/>
      <c r="AP19" s="120"/>
      <c r="AQ19" s="152">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114"/>
      <c r="AS19" s="114"/>
      <c r="AT19" s="120"/>
      <c r="AU19" s="152">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114"/>
      <c r="AW19" s="114"/>
      <c r="AX19" s="120"/>
      <c r="AY19" s="152">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114"/>
      <c r="BA19" s="114"/>
      <c r="BB19" s="120"/>
      <c r="BC19" s="152">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114"/>
      <c r="BE19" s="114"/>
      <c r="BF19" s="120"/>
    </row>
    <row r="20" spans="1:58" ht="12.75" customHeight="1" x14ac:dyDescent="0.2">
      <c r="A20" s="117" t="s">
        <v>140</v>
      </c>
      <c r="B20" s="114"/>
      <c r="C20" s="114"/>
      <c r="D20" s="114"/>
      <c r="E20" s="114"/>
      <c r="F20" s="114"/>
      <c r="G20" s="114"/>
      <c r="H20" s="114"/>
      <c r="I20" s="114"/>
      <c r="J20" s="120"/>
      <c r="K20" s="152">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114"/>
      <c r="M20" s="114"/>
      <c r="N20" s="120"/>
      <c r="O20" s="152">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114"/>
      <c r="Q20" s="114"/>
      <c r="R20" s="120"/>
      <c r="S20" s="152">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114"/>
      <c r="U20" s="114"/>
      <c r="V20" s="120"/>
      <c r="W20" s="152">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114"/>
      <c r="Y20" s="114"/>
      <c r="Z20" s="120"/>
      <c r="AA20" s="152">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114"/>
      <c r="AC20" s="114"/>
      <c r="AD20" s="120"/>
      <c r="AE20" s="152">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114"/>
      <c r="AG20" s="114"/>
      <c r="AH20" s="120"/>
      <c r="AI20" s="152">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114"/>
      <c r="AK20" s="114"/>
      <c r="AL20" s="120"/>
      <c r="AM20" s="152">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114"/>
      <c r="AO20" s="114"/>
      <c r="AP20" s="120"/>
      <c r="AQ20" s="152">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114"/>
      <c r="AS20" s="114"/>
      <c r="AT20" s="120"/>
      <c r="AU20" s="152">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114"/>
      <c r="AW20" s="114"/>
      <c r="AX20" s="120"/>
      <c r="AY20" s="152">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114"/>
      <c r="BA20" s="114"/>
      <c r="BB20" s="120"/>
      <c r="BC20" s="152">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114"/>
      <c r="BE20" s="114"/>
      <c r="BF20" s="120"/>
    </row>
    <row r="21" spans="1:58" ht="12.75" customHeight="1" x14ac:dyDescent="0.2">
      <c r="A21" s="153" t="s">
        <v>144</v>
      </c>
      <c r="B21" s="114"/>
      <c r="C21" s="114"/>
      <c r="D21" s="114"/>
      <c r="E21" s="114"/>
      <c r="F21" s="114"/>
      <c r="G21" s="114"/>
      <c r="H21" s="114"/>
      <c r="I21" s="114"/>
      <c r="J21" s="120"/>
      <c r="K21" s="152">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114"/>
      <c r="M21" s="114"/>
      <c r="N21" s="120"/>
      <c r="O21" s="152">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114"/>
      <c r="Q21" s="114"/>
      <c r="R21" s="120"/>
      <c r="S21" s="152">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114"/>
      <c r="U21" s="114"/>
      <c r="V21" s="120"/>
      <c r="W21" s="152">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114"/>
      <c r="Y21" s="114"/>
      <c r="Z21" s="120"/>
      <c r="AA21" s="152">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114"/>
      <c r="AC21" s="114"/>
      <c r="AD21" s="120"/>
      <c r="AE21" s="152">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114"/>
      <c r="AG21" s="114"/>
      <c r="AH21" s="120"/>
      <c r="AI21" s="152">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114"/>
      <c r="AK21" s="114"/>
      <c r="AL21" s="120"/>
      <c r="AM21" s="152">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114"/>
      <c r="AO21" s="114"/>
      <c r="AP21" s="120"/>
      <c r="AQ21" s="152">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114"/>
      <c r="AS21" s="114"/>
      <c r="AT21" s="120"/>
      <c r="AU21" s="152">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114"/>
      <c r="AW21" s="114"/>
      <c r="AX21" s="120"/>
      <c r="AY21" s="152">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114"/>
      <c r="BA21" s="114"/>
      <c r="BB21" s="120"/>
      <c r="BC21" s="152">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114"/>
      <c r="BE21" s="114"/>
      <c r="BF21" s="120"/>
    </row>
    <row r="22" spans="1:58" ht="12.75" customHeight="1" x14ac:dyDescent="0.2">
      <c r="A22" s="153" t="s">
        <v>147</v>
      </c>
      <c r="B22" s="114"/>
      <c r="C22" s="114"/>
      <c r="D22" s="114"/>
      <c r="E22" s="114"/>
      <c r="F22" s="114"/>
      <c r="G22" s="114"/>
      <c r="H22" s="114"/>
      <c r="I22" s="114"/>
      <c r="J22" s="120"/>
      <c r="K22" s="152">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114"/>
      <c r="M22" s="114"/>
      <c r="N22" s="120"/>
      <c r="O22" s="152">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114"/>
      <c r="Q22" s="114"/>
      <c r="R22" s="120"/>
      <c r="S22" s="152">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114"/>
      <c r="U22" s="114"/>
      <c r="V22" s="120"/>
      <c r="W22" s="152">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114"/>
      <c r="Y22" s="114"/>
      <c r="Z22" s="120"/>
      <c r="AA22" s="152">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114"/>
      <c r="AC22" s="114"/>
      <c r="AD22" s="120"/>
      <c r="AE22" s="152">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114"/>
      <c r="AG22" s="114"/>
      <c r="AH22" s="120"/>
      <c r="AI22" s="152">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114"/>
      <c r="AK22" s="114"/>
      <c r="AL22" s="120"/>
      <c r="AM22" s="152">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114"/>
      <c r="AO22" s="114"/>
      <c r="AP22" s="120"/>
      <c r="AQ22" s="152">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114"/>
      <c r="AS22" s="114"/>
      <c r="AT22" s="120"/>
      <c r="AU22" s="152">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114"/>
      <c r="AW22" s="114"/>
      <c r="AX22" s="120"/>
      <c r="AY22" s="152">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114"/>
      <c r="BA22" s="114"/>
      <c r="BB22" s="120"/>
      <c r="BC22" s="152">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114"/>
      <c r="BE22" s="114"/>
      <c r="BF22" s="120"/>
    </row>
    <row r="23" spans="1:58" ht="12.75" customHeight="1" x14ac:dyDescent="0.2">
      <c r="A23" s="117" t="s">
        <v>150</v>
      </c>
      <c r="B23" s="114"/>
      <c r="C23" s="114"/>
      <c r="D23" s="114"/>
      <c r="E23" s="114"/>
      <c r="F23" s="114"/>
      <c r="G23" s="114"/>
      <c r="H23" s="114"/>
      <c r="I23" s="114"/>
      <c r="J23" s="120"/>
      <c r="K23" s="152">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14"/>
      <c r="M23" s="114"/>
      <c r="N23" s="120"/>
      <c r="O23" s="152">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14"/>
      <c r="Q23" s="114"/>
      <c r="R23" s="120"/>
      <c r="S23" s="152">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14"/>
      <c r="U23" s="114"/>
      <c r="V23" s="120"/>
      <c r="W23" s="152">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14"/>
      <c r="Y23" s="114"/>
      <c r="Z23" s="120"/>
      <c r="AA23" s="152">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14"/>
      <c r="AC23" s="114"/>
      <c r="AD23" s="120"/>
      <c r="AE23" s="152">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14"/>
      <c r="AG23" s="114"/>
      <c r="AH23" s="120"/>
      <c r="AI23" s="152">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14"/>
      <c r="AK23" s="114"/>
      <c r="AL23" s="120"/>
      <c r="AM23" s="152">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14"/>
      <c r="AO23" s="114"/>
      <c r="AP23" s="120"/>
      <c r="AQ23" s="152">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14"/>
      <c r="AS23" s="114"/>
      <c r="AT23" s="120"/>
      <c r="AU23" s="152">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14"/>
      <c r="AW23" s="114"/>
      <c r="AX23" s="120"/>
      <c r="AY23" s="152">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14"/>
      <c r="BA23" s="114"/>
      <c r="BB23" s="120"/>
      <c r="BC23" s="152">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14"/>
      <c r="BE23" s="114"/>
      <c r="BF23" s="120"/>
    </row>
    <row r="24" spans="1:58" ht="12.75" customHeight="1" x14ac:dyDescent="0.2">
      <c r="A24" s="117" t="s">
        <v>218</v>
      </c>
      <c r="B24" s="114"/>
      <c r="C24" s="114"/>
      <c r="D24" s="114"/>
      <c r="E24" s="114"/>
      <c r="F24" s="114"/>
      <c r="G24" s="114"/>
      <c r="H24" s="114"/>
      <c r="I24" s="114"/>
      <c r="J24" s="120"/>
      <c r="K24" s="152">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114"/>
      <c r="M24" s="114"/>
      <c r="N24" s="120"/>
      <c r="O24" s="152">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114"/>
      <c r="Q24" s="114"/>
      <c r="R24" s="120"/>
      <c r="S24" s="152">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114"/>
      <c r="U24" s="114"/>
      <c r="V24" s="120"/>
      <c r="W24" s="152">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114"/>
      <c r="Y24" s="114"/>
      <c r="Z24" s="120"/>
      <c r="AA24" s="152">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114"/>
      <c r="AC24" s="114"/>
      <c r="AD24" s="120"/>
      <c r="AE24" s="152">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114"/>
      <c r="AG24" s="114"/>
      <c r="AH24" s="120"/>
      <c r="AI24" s="152">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114"/>
      <c r="AK24" s="114"/>
      <c r="AL24" s="120"/>
      <c r="AM24" s="152">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114"/>
      <c r="AO24" s="114"/>
      <c r="AP24" s="120"/>
      <c r="AQ24" s="152">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114"/>
      <c r="AS24" s="114"/>
      <c r="AT24" s="120"/>
      <c r="AU24" s="152">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114"/>
      <c r="AW24" s="114"/>
      <c r="AX24" s="120"/>
      <c r="AY24" s="152">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114"/>
      <c r="BA24" s="114"/>
      <c r="BB24" s="120"/>
      <c r="BC24" s="152">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114"/>
      <c r="BE24" s="114"/>
      <c r="BF24" s="120"/>
    </row>
    <row r="25" spans="1:58" ht="12.75" customHeight="1" x14ac:dyDescent="0.2">
      <c r="A25" s="153" t="s">
        <v>220</v>
      </c>
      <c r="B25" s="114"/>
      <c r="C25" s="114"/>
      <c r="D25" s="114"/>
      <c r="E25" s="114"/>
      <c r="F25" s="114"/>
      <c r="G25" s="114"/>
      <c r="H25" s="114"/>
      <c r="I25" s="114"/>
      <c r="J25" s="120"/>
      <c r="K25" s="152">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114"/>
      <c r="M25" s="114"/>
      <c r="N25" s="120"/>
      <c r="O25" s="152">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114"/>
      <c r="Q25" s="114"/>
      <c r="R25" s="120"/>
      <c r="S25" s="152">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114"/>
      <c r="U25" s="114"/>
      <c r="V25" s="120"/>
      <c r="W25" s="152">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114"/>
      <c r="Y25" s="114"/>
      <c r="Z25" s="120"/>
      <c r="AA25" s="152">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114"/>
      <c r="AC25" s="114"/>
      <c r="AD25" s="120"/>
      <c r="AE25" s="152">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114"/>
      <c r="AG25" s="114"/>
      <c r="AH25" s="120"/>
      <c r="AI25" s="152">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114"/>
      <c r="AK25" s="114"/>
      <c r="AL25" s="120"/>
      <c r="AM25" s="152">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114"/>
      <c r="AO25" s="114"/>
      <c r="AP25" s="120"/>
      <c r="AQ25" s="152">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114"/>
      <c r="AS25" s="114"/>
      <c r="AT25" s="120"/>
      <c r="AU25" s="152">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114"/>
      <c r="AW25" s="114"/>
      <c r="AX25" s="120"/>
      <c r="AY25" s="152">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114"/>
      <c r="BA25" s="114"/>
      <c r="BB25" s="120"/>
      <c r="BC25" s="152">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114"/>
      <c r="BE25" s="114"/>
      <c r="BF25" s="120"/>
    </row>
    <row r="26" spans="1:58" ht="12.75" customHeight="1" x14ac:dyDescent="0.2">
      <c r="A26" s="153" t="s">
        <v>222</v>
      </c>
      <c r="B26" s="114"/>
      <c r="C26" s="114"/>
      <c r="D26" s="114"/>
      <c r="E26" s="114"/>
      <c r="F26" s="114"/>
      <c r="G26" s="114"/>
      <c r="H26" s="114"/>
      <c r="I26" s="114"/>
      <c r="J26" s="120"/>
      <c r="K26" s="152">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114"/>
      <c r="M26" s="114"/>
      <c r="N26" s="120"/>
      <c r="O26" s="152">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114"/>
      <c r="Q26" s="114"/>
      <c r="R26" s="120"/>
      <c r="S26" s="152">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114"/>
      <c r="U26" s="114"/>
      <c r="V26" s="120"/>
      <c r="W26" s="152">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114"/>
      <c r="Y26" s="114"/>
      <c r="Z26" s="120"/>
      <c r="AA26" s="152">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114"/>
      <c r="AC26" s="114"/>
      <c r="AD26" s="120"/>
      <c r="AE26" s="152">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114"/>
      <c r="AG26" s="114"/>
      <c r="AH26" s="120"/>
      <c r="AI26" s="152">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114"/>
      <c r="AK26" s="114"/>
      <c r="AL26" s="120"/>
      <c r="AM26" s="152">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114"/>
      <c r="AO26" s="114"/>
      <c r="AP26" s="120"/>
      <c r="AQ26" s="152">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114"/>
      <c r="AS26" s="114"/>
      <c r="AT26" s="120"/>
      <c r="AU26" s="152">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114"/>
      <c r="AW26" s="114"/>
      <c r="AX26" s="120"/>
      <c r="AY26" s="152">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114"/>
      <c r="BA26" s="114"/>
      <c r="BB26" s="120"/>
      <c r="BC26" s="152">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114"/>
      <c r="BE26" s="114"/>
      <c r="BF26" s="120"/>
    </row>
    <row r="27" spans="1:58" ht="12.75" customHeight="1" x14ac:dyDescent="0.2">
      <c r="A27" s="117" t="s">
        <v>224</v>
      </c>
      <c r="B27" s="114"/>
      <c r="C27" s="114"/>
      <c r="D27" s="114"/>
      <c r="E27" s="114"/>
      <c r="F27" s="114"/>
      <c r="G27" s="114"/>
      <c r="H27" s="114"/>
      <c r="I27" s="114"/>
      <c r="J27" s="120"/>
      <c r="K27" s="152">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14"/>
      <c r="M27" s="114"/>
      <c r="N27" s="120"/>
      <c r="O27" s="152">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14"/>
      <c r="Q27" s="114"/>
      <c r="R27" s="120"/>
      <c r="S27" s="152">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14"/>
      <c r="U27" s="114"/>
      <c r="V27" s="120"/>
      <c r="W27" s="152">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14"/>
      <c r="Y27" s="114"/>
      <c r="Z27" s="120"/>
      <c r="AA27" s="152">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14"/>
      <c r="AC27" s="114"/>
      <c r="AD27" s="120"/>
      <c r="AE27" s="152">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14"/>
      <c r="AG27" s="114"/>
      <c r="AH27" s="120"/>
      <c r="AI27" s="152">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14"/>
      <c r="AK27" s="114"/>
      <c r="AL27" s="120"/>
      <c r="AM27" s="152">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14"/>
      <c r="AO27" s="114"/>
      <c r="AP27" s="120"/>
      <c r="AQ27" s="152">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14"/>
      <c r="AS27" s="114"/>
      <c r="AT27" s="120"/>
      <c r="AU27" s="152">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14"/>
      <c r="AW27" s="114"/>
      <c r="AX27" s="120"/>
      <c r="AY27" s="152">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14"/>
      <c r="BA27" s="114"/>
      <c r="BB27" s="120"/>
      <c r="BC27" s="152">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14"/>
      <c r="BE27" s="114"/>
      <c r="BF27" s="115"/>
    </row>
    <row r="28" spans="1:58" ht="12.75" customHeight="1" x14ac:dyDescent="0.2">
      <c r="A28" s="117" t="s">
        <v>226</v>
      </c>
      <c r="B28" s="114"/>
      <c r="C28" s="114"/>
      <c r="D28" s="114"/>
      <c r="E28" s="114"/>
      <c r="F28" s="114"/>
      <c r="G28" s="114"/>
      <c r="H28" s="114"/>
      <c r="I28" s="114"/>
      <c r="J28" s="120"/>
      <c r="K28" s="152">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14"/>
      <c r="M28" s="114"/>
      <c r="N28" s="120"/>
      <c r="O28" s="152">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14"/>
      <c r="Q28" s="114"/>
      <c r="R28" s="120"/>
      <c r="S28" s="152">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14"/>
      <c r="U28" s="114"/>
      <c r="V28" s="120"/>
      <c r="W28" s="152">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14"/>
      <c r="Y28" s="114"/>
      <c r="Z28" s="120"/>
      <c r="AA28" s="152">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14"/>
      <c r="AC28" s="114"/>
      <c r="AD28" s="120"/>
      <c r="AE28" s="152">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14"/>
      <c r="AG28" s="114"/>
      <c r="AH28" s="120"/>
      <c r="AI28" s="152">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14"/>
      <c r="AK28" s="114"/>
      <c r="AL28" s="120"/>
      <c r="AM28" s="152">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14"/>
      <c r="AO28" s="114"/>
      <c r="AP28" s="120"/>
      <c r="AQ28" s="152">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14"/>
      <c r="AS28" s="114"/>
      <c r="AT28" s="120"/>
      <c r="AU28" s="152">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14"/>
      <c r="AW28" s="114"/>
      <c r="AX28" s="120"/>
      <c r="AY28" s="152">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14"/>
      <c r="BA28" s="114"/>
      <c r="BB28" s="120"/>
      <c r="BC28" s="152">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14"/>
      <c r="BE28" s="114"/>
      <c r="BF28" s="115"/>
    </row>
    <row r="29" spans="1:58" ht="12.75" customHeight="1" x14ac:dyDescent="0.2">
      <c r="A29" s="117" t="s">
        <v>228</v>
      </c>
      <c r="B29" s="114"/>
      <c r="C29" s="114"/>
      <c r="D29" s="114"/>
      <c r="E29" s="114"/>
      <c r="F29" s="114"/>
      <c r="G29" s="114"/>
      <c r="H29" s="114"/>
      <c r="I29" s="114"/>
      <c r="J29" s="120"/>
      <c r="K29" s="152">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114"/>
      <c r="M29" s="114"/>
      <c r="N29" s="120"/>
      <c r="O29" s="152">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114"/>
      <c r="Q29" s="114"/>
      <c r="R29" s="120"/>
      <c r="S29" s="152">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114"/>
      <c r="U29" s="114"/>
      <c r="V29" s="120"/>
      <c r="W29" s="152">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114"/>
      <c r="Y29" s="114"/>
      <c r="Z29" s="120"/>
      <c r="AA29" s="152">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114"/>
      <c r="AC29" s="114"/>
      <c r="AD29" s="120"/>
      <c r="AE29" s="152">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114"/>
      <c r="AG29" s="114"/>
      <c r="AH29" s="120"/>
      <c r="AI29" s="152">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114"/>
      <c r="AK29" s="114"/>
      <c r="AL29" s="120"/>
      <c r="AM29" s="152">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114"/>
      <c r="AO29" s="114"/>
      <c r="AP29" s="120"/>
      <c r="AQ29" s="152">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114"/>
      <c r="AS29" s="114"/>
      <c r="AT29" s="120"/>
      <c r="AU29" s="152">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114"/>
      <c r="AW29" s="114"/>
      <c r="AX29" s="120"/>
      <c r="AY29" s="152">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114"/>
      <c r="BA29" s="114"/>
      <c r="BB29" s="120"/>
      <c r="BC29" s="152">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114"/>
      <c r="BE29" s="114"/>
      <c r="BF29" s="115"/>
    </row>
    <row r="30" spans="1:58" ht="12.75" customHeight="1" x14ac:dyDescent="0.2">
      <c r="A30" s="117" t="s">
        <v>230</v>
      </c>
      <c r="B30" s="114"/>
      <c r="C30" s="114"/>
      <c r="D30" s="114"/>
      <c r="E30" s="114"/>
      <c r="F30" s="114"/>
      <c r="G30" s="114"/>
      <c r="H30" s="114"/>
      <c r="I30" s="114"/>
      <c r="J30" s="120"/>
      <c r="K30" s="152">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114"/>
      <c r="M30" s="114"/>
      <c r="N30" s="120"/>
      <c r="O30" s="152">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114"/>
      <c r="Q30" s="114"/>
      <c r="R30" s="120"/>
      <c r="S30" s="152">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114"/>
      <c r="U30" s="114"/>
      <c r="V30" s="120"/>
      <c r="W30" s="152">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114"/>
      <c r="Y30" s="114"/>
      <c r="Z30" s="120"/>
      <c r="AA30" s="152">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114"/>
      <c r="AC30" s="114"/>
      <c r="AD30" s="120"/>
      <c r="AE30" s="152">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114"/>
      <c r="AG30" s="114"/>
      <c r="AH30" s="120"/>
      <c r="AI30" s="152">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114"/>
      <c r="AK30" s="114"/>
      <c r="AL30" s="120"/>
      <c r="AM30" s="152">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114"/>
      <c r="AO30" s="114"/>
      <c r="AP30" s="120"/>
      <c r="AQ30" s="152">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114"/>
      <c r="AS30" s="114"/>
      <c r="AT30" s="120"/>
      <c r="AU30" s="152">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114"/>
      <c r="AW30" s="114"/>
      <c r="AX30" s="120"/>
      <c r="AY30" s="152">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114"/>
      <c r="BA30" s="114"/>
      <c r="BB30" s="120"/>
      <c r="BC30" s="152">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114"/>
      <c r="BE30" s="114"/>
      <c r="BF30" s="115"/>
    </row>
    <row r="31" spans="1:58" ht="12.75" customHeight="1" x14ac:dyDescent="0.2">
      <c r="A31" s="117" t="s">
        <v>231</v>
      </c>
      <c r="B31" s="114"/>
      <c r="C31" s="114"/>
      <c r="D31" s="114"/>
      <c r="E31" s="114"/>
      <c r="F31" s="114"/>
      <c r="G31" s="114"/>
      <c r="H31" s="114"/>
      <c r="I31" s="114"/>
      <c r="J31" s="120"/>
      <c r="K31" s="152">
        <f>COUNTIF(K32:N47, "&gt;0")</f>
        <v>0</v>
      </c>
      <c r="L31" s="114"/>
      <c r="M31" s="114"/>
      <c r="N31" s="120"/>
      <c r="O31" s="152">
        <f>COUNTIF(O32:R47, "&gt;0")</f>
        <v>0</v>
      </c>
      <c r="P31" s="114"/>
      <c r="Q31" s="114"/>
      <c r="R31" s="120"/>
      <c r="S31" s="152">
        <f>COUNTIF(S32:V47, "&gt;0")</f>
        <v>0</v>
      </c>
      <c r="T31" s="114"/>
      <c r="U31" s="114"/>
      <c r="V31" s="120"/>
      <c r="W31" s="152">
        <f>COUNTIF(W32:Z47, "&gt;0")</f>
        <v>0</v>
      </c>
      <c r="X31" s="114"/>
      <c r="Y31" s="114"/>
      <c r="Z31" s="120"/>
      <c r="AA31" s="152">
        <f>COUNTIF(AA32:AD47, "&gt;0")</f>
        <v>0</v>
      </c>
      <c r="AB31" s="114"/>
      <c r="AC31" s="114"/>
      <c r="AD31" s="120"/>
      <c r="AE31" s="152">
        <f>COUNTIF(AE32:AH47, "&gt;0")</f>
        <v>0</v>
      </c>
      <c r="AF31" s="114"/>
      <c r="AG31" s="114"/>
      <c r="AH31" s="120"/>
      <c r="AI31" s="152">
        <f>COUNTIF(AI32:AL47, "&gt;0")</f>
        <v>0</v>
      </c>
      <c r="AJ31" s="114"/>
      <c r="AK31" s="114"/>
      <c r="AL31" s="120"/>
      <c r="AM31" s="152">
        <f>COUNTIF(AM32:AP47, "&gt;0")</f>
        <v>0</v>
      </c>
      <c r="AN31" s="114"/>
      <c r="AO31" s="114"/>
      <c r="AP31" s="120"/>
      <c r="AQ31" s="152">
        <f>COUNTIF(AQ32:AT47, "&gt;0")</f>
        <v>0</v>
      </c>
      <c r="AR31" s="114"/>
      <c r="AS31" s="114"/>
      <c r="AT31" s="120"/>
      <c r="AU31" s="152">
        <f>COUNTIF(AU32:AX47, "&gt;0")</f>
        <v>0</v>
      </c>
      <c r="AV31" s="114"/>
      <c r="AW31" s="114"/>
      <c r="AX31" s="120"/>
      <c r="AY31" s="152">
        <f>COUNTIF(AY32:BB47, "&gt;0")</f>
        <v>0</v>
      </c>
      <c r="AZ31" s="114"/>
      <c r="BA31" s="114"/>
      <c r="BB31" s="120"/>
      <c r="BC31" s="152">
        <f>COUNTIF(BC32:BF47, "&gt;0")</f>
        <v>0</v>
      </c>
      <c r="BD31" s="114"/>
      <c r="BE31" s="114"/>
      <c r="BF31" s="115"/>
    </row>
    <row r="32" spans="1:58" ht="12.75" customHeight="1" x14ac:dyDescent="0.2">
      <c r="A32" s="153" t="s">
        <v>232</v>
      </c>
      <c r="B32" s="114"/>
      <c r="C32" s="114"/>
      <c r="D32" s="114"/>
      <c r="E32" s="114"/>
      <c r="F32" s="114"/>
      <c r="G32" s="114"/>
      <c r="H32" s="114"/>
      <c r="I32" s="114"/>
      <c r="J32" s="118"/>
      <c r="K32" s="152">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114"/>
      <c r="M32" s="114"/>
      <c r="N32" s="120"/>
      <c r="O32" s="152">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114"/>
      <c r="Q32" s="114"/>
      <c r="R32" s="120"/>
      <c r="S32" s="152">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114"/>
      <c r="U32" s="114"/>
      <c r="V32" s="120"/>
      <c r="W32" s="152">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114"/>
      <c r="Y32" s="114"/>
      <c r="Z32" s="120"/>
      <c r="AA32" s="152">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114"/>
      <c r="AC32" s="114"/>
      <c r="AD32" s="120"/>
      <c r="AE32" s="152">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114"/>
      <c r="AG32" s="114"/>
      <c r="AH32" s="120"/>
      <c r="AI32" s="152">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114"/>
      <c r="AK32" s="114"/>
      <c r="AL32" s="120"/>
      <c r="AM32" s="152">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114"/>
      <c r="AO32" s="114"/>
      <c r="AP32" s="120"/>
      <c r="AQ32" s="152">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114"/>
      <c r="AS32" s="114"/>
      <c r="AT32" s="120"/>
      <c r="AU32" s="152">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114"/>
      <c r="AW32" s="114"/>
      <c r="AX32" s="120"/>
      <c r="AY32" s="152">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114"/>
      <c r="BA32" s="114"/>
      <c r="BB32" s="120"/>
      <c r="BC32" s="152">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114"/>
      <c r="BE32" s="114"/>
      <c r="BF32" s="120"/>
    </row>
    <row r="33" spans="1:58" ht="12.75" customHeight="1" x14ac:dyDescent="0.2">
      <c r="A33" s="153" t="s">
        <v>233</v>
      </c>
      <c r="B33" s="114"/>
      <c r="C33" s="114"/>
      <c r="D33" s="114"/>
      <c r="E33" s="114"/>
      <c r="F33" s="114"/>
      <c r="G33" s="114"/>
      <c r="H33" s="114"/>
      <c r="I33" s="114"/>
      <c r="J33" s="118"/>
      <c r="K33" s="152">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114"/>
      <c r="M33" s="114"/>
      <c r="N33" s="120"/>
      <c r="O33" s="152">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114"/>
      <c r="Q33" s="114"/>
      <c r="R33" s="120"/>
      <c r="S33" s="152">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114"/>
      <c r="U33" s="114"/>
      <c r="V33" s="120"/>
      <c r="W33" s="152">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114"/>
      <c r="Y33" s="114"/>
      <c r="Z33" s="120"/>
      <c r="AA33" s="152">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114"/>
      <c r="AC33" s="114"/>
      <c r="AD33" s="120"/>
      <c r="AE33" s="152">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114"/>
      <c r="AG33" s="114"/>
      <c r="AH33" s="120"/>
      <c r="AI33" s="152">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114"/>
      <c r="AK33" s="114"/>
      <c r="AL33" s="120"/>
      <c r="AM33" s="152">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114"/>
      <c r="AO33" s="114"/>
      <c r="AP33" s="120"/>
      <c r="AQ33" s="152">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114"/>
      <c r="AS33" s="114"/>
      <c r="AT33" s="120"/>
      <c r="AU33" s="152">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114"/>
      <c r="AW33" s="114"/>
      <c r="AX33" s="120"/>
      <c r="AY33" s="152">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114"/>
      <c r="BA33" s="114"/>
      <c r="BB33" s="120"/>
      <c r="BC33" s="152">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114"/>
      <c r="BE33" s="114"/>
      <c r="BF33" s="120"/>
    </row>
    <row r="34" spans="1:58" ht="12.75" customHeight="1" x14ac:dyDescent="0.2">
      <c r="A34" s="153" t="s">
        <v>234</v>
      </c>
      <c r="B34" s="114"/>
      <c r="C34" s="114"/>
      <c r="D34" s="114"/>
      <c r="E34" s="114"/>
      <c r="F34" s="114"/>
      <c r="G34" s="114"/>
      <c r="H34" s="114"/>
      <c r="I34" s="114"/>
      <c r="J34" s="118"/>
      <c r="K34" s="152">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114"/>
      <c r="M34" s="114"/>
      <c r="N34" s="120"/>
      <c r="O34" s="152">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114"/>
      <c r="Q34" s="114"/>
      <c r="R34" s="120"/>
      <c r="S34" s="152">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114"/>
      <c r="U34" s="114"/>
      <c r="V34" s="120"/>
      <c r="W34" s="152">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114"/>
      <c r="Y34" s="114"/>
      <c r="Z34" s="120"/>
      <c r="AA34" s="152">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114"/>
      <c r="AC34" s="114"/>
      <c r="AD34" s="120"/>
      <c r="AE34" s="152">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114"/>
      <c r="AG34" s="114"/>
      <c r="AH34" s="120"/>
      <c r="AI34" s="152">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114"/>
      <c r="AK34" s="114"/>
      <c r="AL34" s="120"/>
      <c r="AM34" s="152">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114"/>
      <c r="AO34" s="114"/>
      <c r="AP34" s="120"/>
      <c r="AQ34" s="152">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114"/>
      <c r="AS34" s="114"/>
      <c r="AT34" s="120"/>
      <c r="AU34" s="152">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114"/>
      <c r="AW34" s="114"/>
      <c r="AX34" s="120"/>
      <c r="AY34" s="152">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114"/>
      <c r="BA34" s="114"/>
      <c r="BB34" s="120"/>
      <c r="BC34" s="152">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114"/>
      <c r="BE34" s="114"/>
      <c r="BF34" s="120"/>
    </row>
    <row r="35" spans="1:58" ht="12.75" customHeight="1" x14ac:dyDescent="0.2">
      <c r="A35" s="153" t="s">
        <v>235</v>
      </c>
      <c r="B35" s="114"/>
      <c r="C35" s="114"/>
      <c r="D35" s="114"/>
      <c r="E35" s="114"/>
      <c r="F35" s="114"/>
      <c r="G35" s="114"/>
      <c r="H35" s="114"/>
      <c r="I35" s="114"/>
      <c r="J35" s="118"/>
      <c r="K35" s="152">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114"/>
      <c r="M35" s="114"/>
      <c r="N35" s="120"/>
      <c r="O35" s="152">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114"/>
      <c r="Q35" s="114"/>
      <c r="R35" s="120"/>
      <c r="S35" s="152">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114"/>
      <c r="U35" s="114"/>
      <c r="V35" s="120"/>
      <c r="W35" s="152">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114"/>
      <c r="Y35" s="114"/>
      <c r="Z35" s="120"/>
      <c r="AA35" s="152">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114"/>
      <c r="AC35" s="114"/>
      <c r="AD35" s="120"/>
      <c r="AE35" s="152">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114"/>
      <c r="AG35" s="114"/>
      <c r="AH35" s="120"/>
      <c r="AI35" s="152">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114"/>
      <c r="AK35" s="114"/>
      <c r="AL35" s="120"/>
      <c r="AM35" s="152">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114"/>
      <c r="AO35" s="114"/>
      <c r="AP35" s="120"/>
      <c r="AQ35" s="152">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114"/>
      <c r="AS35" s="114"/>
      <c r="AT35" s="120"/>
      <c r="AU35" s="152">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114"/>
      <c r="AW35" s="114"/>
      <c r="AX35" s="120"/>
      <c r="AY35" s="152">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114"/>
      <c r="BA35" s="114"/>
      <c r="BB35" s="120"/>
      <c r="BC35" s="152">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114"/>
      <c r="BE35" s="114"/>
      <c r="BF35" s="120"/>
    </row>
    <row r="36" spans="1:58" ht="12.75" customHeight="1" x14ac:dyDescent="0.2">
      <c r="A36" s="153" t="s">
        <v>237</v>
      </c>
      <c r="B36" s="114"/>
      <c r="C36" s="114"/>
      <c r="D36" s="114"/>
      <c r="E36" s="114"/>
      <c r="F36" s="114"/>
      <c r="G36" s="114"/>
      <c r="H36" s="114"/>
      <c r="I36" s="114"/>
      <c r="J36" s="118"/>
      <c r="K36" s="152">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114"/>
      <c r="M36" s="114"/>
      <c r="N36" s="120"/>
      <c r="O36" s="152">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114"/>
      <c r="Q36" s="114"/>
      <c r="R36" s="120"/>
      <c r="S36" s="152">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114"/>
      <c r="U36" s="114"/>
      <c r="V36" s="120"/>
      <c r="W36" s="152">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114"/>
      <c r="Y36" s="114"/>
      <c r="Z36" s="120"/>
      <c r="AA36" s="152">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114"/>
      <c r="AC36" s="114"/>
      <c r="AD36" s="120"/>
      <c r="AE36" s="152">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114"/>
      <c r="AG36" s="114"/>
      <c r="AH36" s="120"/>
      <c r="AI36" s="152">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114"/>
      <c r="AK36" s="114"/>
      <c r="AL36" s="120"/>
      <c r="AM36" s="152">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114"/>
      <c r="AO36" s="114"/>
      <c r="AP36" s="120"/>
      <c r="AQ36" s="152">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114"/>
      <c r="AS36" s="114"/>
      <c r="AT36" s="120"/>
      <c r="AU36" s="152">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114"/>
      <c r="AW36" s="114"/>
      <c r="AX36" s="120"/>
      <c r="AY36" s="152">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114"/>
      <c r="BA36" s="114"/>
      <c r="BB36" s="120"/>
      <c r="BC36" s="152">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114"/>
      <c r="BE36" s="114"/>
      <c r="BF36" s="120"/>
    </row>
    <row r="37" spans="1:58" ht="12.75" customHeight="1" x14ac:dyDescent="0.2">
      <c r="A37" s="153" t="s">
        <v>238</v>
      </c>
      <c r="B37" s="114"/>
      <c r="C37" s="114"/>
      <c r="D37" s="114"/>
      <c r="E37" s="114"/>
      <c r="F37" s="114"/>
      <c r="G37" s="114"/>
      <c r="H37" s="114"/>
      <c r="I37" s="114"/>
      <c r="J37" s="118"/>
      <c r="K37" s="152">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114"/>
      <c r="M37" s="114"/>
      <c r="N37" s="120"/>
      <c r="O37" s="152">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114"/>
      <c r="Q37" s="114"/>
      <c r="R37" s="120"/>
      <c r="S37" s="152">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114"/>
      <c r="U37" s="114"/>
      <c r="V37" s="120"/>
      <c r="W37" s="152">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114"/>
      <c r="Y37" s="114"/>
      <c r="Z37" s="120"/>
      <c r="AA37" s="152">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114"/>
      <c r="AC37" s="114"/>
      <c r="AD37" s="120"/>
      <c r="AE37" s="152">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114"/>
      <c r="AG37" s="114"/>
      <c r="AH37" s="120"/>
      <c r="AI37" s="152">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114"/>
      <c r="AK37" s="114"/>
      <c r="AL37" s="120"/>
      <c r="AM37" s="152">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114"/>
      <c r="AO37" s="114"/>
      <c r="AP37" s="120"/>
      <c r="AQ37" s="152">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114"/>
      <c r="AS37" s="114"/>
      <c r="AT37" s="120"/>
      <c r="AU37" s="152">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114"/>
      <c r="AW37" s="114"/>
      <c r="AX37" s="120"/>
      <c r="AY37" s="152">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114"/>
      <c r="BA37" s="114"/>
      <c r="BB37" s="120"/>
      <c r="BC37" s="152">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114"/>
      <c r="BE37" s="114"/>
      <c r="BF37" s="120"/>
    </row>
    <row r="38" spans="1:58" ht="12.75" customHeight="1" x14ac:dyDescent="0.2">
      <c r="A38" s="153" t="s">
        <v>239</v>
      </c>
      <c r="B38" s="114"/>
      <c r="C38" s="114"/>
      <c r="D38" s="114"/>
      <c r="E38" s="114"/>
      <c r="F38" s="114"/>
      <c r="G38" s="114"/>
      <c r="H38" s="114"/>
      <c r="I38" s="114"/>
      <c r="J38" s="118"/>
      <c r="K38" s="152">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114"/>
      <c r="M38" s="114"/>
      <c r="N38" s="120"/>
      <c r="O38" s="152">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114"/>
      <c r="Q38" s="114"/>
      <c r="R38" s="120"/>
      <c r="S38" s="152">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114"/>
      <c r="U38" s="114"/>
      <c r="V38" s="120"/>
      <c r="W38" s="152">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114"/>
      <c r="Y38" s="114"/>
      <c r="Z38" s="120"/>
      <c r="AA38" s="152">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114"/>
      <c r="AC38" s="114"/>
      <c r="AD38" s="120"/>
      <c r="AE38" s="152">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114"/>
      <c r="AG38" s="114"/>
      <c r="AH38" s="120"/>
      <c r="AI38" s="152">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114"/>
      <c r="AK38" s="114"/>
      <c r="AL38" s="120"/>
      <c r="AM38" s="152">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114"/>
      <c r="AO38" s="114"/>
      <c r="AP38" s="120"/>
      <c r="AQ38" s="152">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114"/>
      <c r="AS38" s="114"/>
      <c r="AT38" s="120"/>
      <c r="AU38" s="152">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114"/>
      <c r="AW38" s="114"/>
      <c r="AX38" s="120"/>
      <c r="AY38" s="152">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114"/>
      <c r="BA38" s="114"/>
      <c r="BB38" s="120"/>
      <c r="BC38" s="152">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114"/>
      <c r="BE38" s="114"/>
      <c r="BF38" s="120"/>
    </row>
    <row r="39" spans="1:58" ht="12.75" customHeight="1" x14ac:dyDescent="0.2">
      <c r="A39" s="153" t="s">
        <v>240</v>
      </c>
      <c r="B39" s="114"/>
      <c r="C39" s="114"/>
      <c r="D39" s="114"/>
      <c r="E39" s="114"/>
      <c r="F39" s="114"/>
      <c r="G39" s="114"/>
      <c r="H39" s="114"/>
      <c r="I39" s="114"/>
      <c r="J39" s="118"/>
      <c r="K39" s="152">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114"/>
      <c r="M39" s="114"/>
      <c r="N39" s="120"/>
      <c r="O39" s="152">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114"/>
      <c r="Q39" s="114"/>
      <c r="R39" s="120"/>
      <c r="S39" s="152">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114"/>
      <c r="U39" s="114"/>
      <c r="V39" s="120"/>
      <c r="W39" s="152">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114"/>
      <c r="Y39" s="114"/>
      <c r="Z39" s="120"/>
      <c r="AA39" s="152">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114"/>
      <c r="AC39" s="114"/>
      <c r="AD39" s="120"/>
      <c r="AE39" s="152">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114"/>
      <c r="AG39" s="114"/>
      <c r="AH39" s="120"/>
      <c r="AI39" s="152">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114"/>
      <c r="AK39" s="114"/>
      <c r="AL39" s="120"/>
      <c r="AM39" s="152">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114"/>
      <c r="AO39" s="114"/>
      <c r="AP39" s="120"/>
      <c r="AQ39" s="152">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114"/>
      <c r="AS39" s="114"/>
      <c r="AT39" s="120"/>
      <c r="AU39" s="152">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114"/>
      <c r="AW39" s="114"/>
      <c r="AX39" s="120"/>
      <c r="AY39" s="152">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114"/>
      <c r="BA39" s="114"/>
      <c r="BB39" s="120"/>
      <c r="BC39" s="152">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114"/>
      <c r="BE39" s="114"/>
      <c r="BF39" s="120"/>
    </row>
    <row r="40" spans="1:58" ht="12.75" customHeight="1" x14ac:dyDescent="0.2">
      <c r="A40" s="153" t="s">
        <v>241</v>
      </c>
      <c r="B40" s="114"/>
      <c r="C40" s="114"/>
      <c r="D40" s="114"/>
      <c r="E40" s="114"/>
      <c r="F40" s="114"/>
      <c r="G40" s="114"/>
      <c r="H40" s="114"/>
      <c r="I40" s="114"/>
      <c r="J40" s="118"/>
      <c r="K40" s="152">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114"/>
      <c r="M40" s="114"/>
      <c r="N40" s="120"/>
      <c r="O40" s="152">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114"/>
      <c r="Q40" s="114"/>
      <c r="R40" s="120"/>
      <c r="S40" s="152">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114"/>
      <c r="U40" s="114"/>
      <c r="V40" s="120"/>
      <c r="W40" s="152">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114"/>
      <c r="Y40" s="114"/>
      <c r="Z40" s="120"/>
      <c r="AA40" s="152">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114"/>
      <c r="AC40" s="114"/>
      <c r="AD40" s="120"/>
      <c r="AE40" s="152">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114"/>
      <c r="AG40" s="114"/>
      <c r="AH40" s="120"/>
      <c r="AI40" s="152">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114"/>
      <c r="AK40" s="114"/>
      <c r="AL40" s="120"/>
      <c r="AM40" s="152">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114"/>
      <c r="AO40" s="114"/>
      <c r="AP40" s="120"/>
      <c r="AQ40" s="152">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114"/>
      <c r="AS40" s="114"/>
      <c r="AT40" s="120"/>
      <c r="AU40" s="152">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114"/>
      <c r="AW40" s="114"/>
      <c r="AX40" s="120"/>
      <c r="AY40" s="152">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114"/>
      <c r="BA40" s="114"/>
      <c r="BB40" s="120"/>
      <c r="BC40" s="152">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114"/>
      <c r="BE40" s="114"/>
      <c r="BF40" s="120"/>
    </row>
    <row r="41" spans="1:58" ht="12.75" customHeight="1" x14ac:dyDescent="0.2">
      <c r="A41" s="153" t="s">
        <v>299</v>
      </c>
      <c r="B41" s="114"/>
      <c r="C41" s="114"/>
      <c r="D41" s="114"/>
      <c r="E41" s="114"/>
      <c r="F41" s="114"/>
      <c r="G41" s="114"/>
      <c r="H41" s="114"/>
      <c r="I41" s="114"/>
      <c r="J41" s="118"/>
      <c r="K41" s="152">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114"/>
      <c r="M41" s="114"/>
      <c r="N41" s="120"/>
      <c r="O41" s="152">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114"/>
      <c r="Q41" s="114"/>
      <c r="R41" s="120"/>
      <c r="S41" s="152">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114"/>
      <c r="U41" s="114"/>
      <c r="V41" s="120"/>
      <c r="W41" s="152">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114"/>
      <c r="Y41" s="114"/>
      <c r="Z41" s="120"/>
      <c r="AA41" s="152">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114"/>
      <c r="AC41" s="114"/>
      <c r="AD41" s="120"/>
      <c r="AE41" s="152">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114"/>
      <c r="AG41" s="114"/>
      <c r="AH41" s="120"/>
      <c r="AI41" s="152">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114"/>
      <c r="AK41" s="114"/>
      <c r="AL41" s="120"/>
      <c r="AM41" s="152">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114"/>
      <c r="AO41" s="114"/>
      <c r="AP41" s="120"/>
      <c r="AQ41" s="152">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114"/>
      <c r="AS41" s="114"/>
      <c r="AT41" s="120"/>
      <c r="AU41" s="152">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114"/>
      <c r="AW41" s="114"/>
      <c r="AX41" s="120"/>
      <c r="AY41" s="152">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114"/>
      <c r="BA41" s="114"/>
      <c r="BB41" s="120"/>
      <c r="BC41" s="152">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114"/>
      <c r="BE41" s="114"/>
      <c r="BF41" s="120"/>
    </row>
    <row r="42" spans="1:58" ht="12.75" customHeight="1" x14ac:dyDescent="0.2">
      <c r="A42" s="153" t="s">
        <v>720</v>
      </c>
      <c r="B42" s="114"/>
      <c r="C42" s="114"/>
      <c r="D42" s="114"/>
      <c r="E42" s="114"/>
      <c r="F42" s="114"/>
      <c r="G42" s="114"/>
      <c r="H42" s="114"/>
      <c r="I42" s="114"/>
      <c r="J42" s="118"/>
      <c r="K42" s="152">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114"/>
      <c r="M42" s="114"/>
      <c r="N42" s="120"/>
      <c r="O42" s="152">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114"/>
      <c r="Q42" s="114"/>
      <c r="R42" s="120"/>
      <c r="S42" s="152">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114"/>
      <c r="U42" s="114"/>
      <c r="V42" s="120"/>
      <c r="W42" s="152">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114"/>
      <c r="Y42" s="114"/>
      <c r="Z42" s="120"/>
      <c r="AA42" s="152">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114"/>
      <c r="AC42" s="114"/>
      <c r="AD42" s="120"/>
      <c r="AE42" s="152">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114"/>
      <c r="AG42" s="114"/>
      <c r="AH42" s="120"/>
      <c r="AI42" s="152">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114"/>
      <c r="AK42" s="114"/>
      <c r="AL42" s="120"/>
      <c r="AM42" s="152">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114"/>
      <c r="AO42" s="114"/>
      <c r="AP42" s="120"/>
      <c r="AQ42" s="152">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114"/>
      <c r="AS42" s="114"/>
      <c r="AT42" s="120"/>
      <c r="AU42" s="152">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114"/>
      <c r="AW42" s="114"/>
      <c r="AX42" s="120"/>
      <c r="AY42" s="152">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114"/>
      <c r="BA42" s="114"/>
      <c r="BB42" s="120"/>
      <c r="BC42" s="152">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114"/>
      <c r="BE42" s="114"/>
      <c r="BF42" s="120"/>
    </row>
    <row r="43" spans="1:58" ht="12.75" customHeight="1" x14ac:dyDescent="0.2">
      <c r="A43" s="153" t="s">
        <v>721</v>
      </c>
      <c r="B43" s="114"/>
      <c r="C43" s="114"/>
      <c r="D43" s="114"/>
      <c r="E43" s="114"/>
      <c r="F43" s="114"/>
      <c r="G43" s="114"/>
      <c r="H43" s="114"/>
      <c r="I43" s="114"/>
      <c r="J43" s="118"/>
      <c r="K43" s="152">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114"/>
      <c r="M43" s="114"/>
      <c r="N43" s="120"/>
      <c r="O43" s="152">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114"/>
      <c r="Q43" s="114"/>
      <c r="R43" s="120"/>
      <c r="S43" s="152">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114"/>
      <c r="U43" s="114"/>
      <c r="V43" s="120"/>
      <c r="W43" s="152">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114"/>
      <c r="Y43" s="114"/>
      <c r="Z43" s="120"/>
      <c r="AA43" s="152">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114"/>
      <c r="AC43" s="114"/>
      <c r="AD43" s="120"/>
      <c r="AE43" s="152">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114"/>
      <c r="AG43" s="114"/>
      <c r="AH43" s="120"/>
      <c r="AI43" s="152">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114"/>
      <c r="AK43" s="114"/>
      <c r="AL43" s="120"/>
      <c r="AM43" s="152">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114"/>
      <c r="AO43" s="114"/>
      <c r="AP43" s="120"/>
      <c r="AQ43" s="152">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114"/>
      <c r="AS43" s="114"/>
      <c r="AT43" s="120"/>
      <c r="AU43" s="152">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114"/>
      <c r="AW43" s="114"/>
      <c r="AX43" s="120"/>
      <c r="AY43" s="152">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114"/>
      <c r="BA43" s="114"/>
      <c r="BB43" s="120"/>
      <c r="BC43" s="152">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114"/>
      <c r="BE43" s="114"/>
      <c r="BF43" s="120"/>
    </row>
    <row r="44" spans="1:58" ht="12.75" customHeight="1" x14ac:dyDescent="0.2">
      <c r="A44" s="153" t="s">
        <v>722</v>
      </c>
      <c r="B44" s="114"/>
      <c r="C44" s="114"/>
      <c r="D44" s="114"/>
      <c r="E44" s="114"/>
      <c r="F44" s="114"/>
      <c r="G44" s="114"/>
      <c r="H44" s="114"/>
      <c r="I44" s="114"/>
      <c r="J44" s="118"/>
      <c r="K44" s="152">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114"/>
      <c r="M44" s="114"/>
      <c r="N44" s="120"/>
      <c r="O44" s="152">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114"/>
      <c r="Q44" s="114"/>
      <c r="R44" s="120"/>
      <c r="S44" s="152">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114"/>
      <c r="U44" s="114"/>
      <c r="V44" s="120"/>
      <c r="W44" s="152">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114"/>
      <c r="Y44" s="114"/>
      <c r="Z44" s="120"/>
      <c r="AA44" s="152">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114"/>
      <c r="AC44" s="114"/>
      <c r="AD44" s="120"/>
      <c r="AE44" s="152">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114"/>
      <c r="AG44" s="114"/>
      <c r="AH44" s="120"/>
      <c r="AI44" s="152">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114"/>
      <c r="AK44" s="114"/>
      <c r="AL44" s="120"/>
      <c r="AM44" s="152">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114"/>
      <c r="AO44" s="114"/>
      <c r="AP44" s="120"/>
      <c r="AQ44" s="152">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114"/>
      <c r="AS44" s="114"/>
      <c r="AT44" s="120"/>
      <c r="AU44" s="152">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114"/>
      <c r="AW44" s="114"/>
      <c r="AX44" s="120"/>
      <c r="AY44" s="152">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114"/>
      <c r="BA44" s="114"/>
      <c r="BB44" s="120"/>
      <c r="BC44" s="152">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114"/>
      <c r="BE44" s="114"/>
      <c r="BF44" s="120"/>
    </row>
    <row r="45" spans="1:58" ht="12.75" customHeight="1" x14ac:dyDescent="0.2">
      <c r="A45" s="153" t="s">
        <v>723</v>
      </c>
      <c r="B45" s="114"/>
      <c r="C45" s="114"/>
      <c r="D45" s="114"/>
      <c r="E45" s="114"/>
      <c r="F45" s="114"/>
      <c r="G45" s="114"/>
      <c r="H45" s="114"/>
      <c r="I45" s="114"/>
      <c r="J45" s="118"/>
      <c r="K45" s="152">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114"/>
      <c r="M45" s="114"/>
      <c r="N45" s="120"/>
      <c r="O45" s="152">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114"/>
      <c r="Q45" s="114"/>
      <c r="R45" s="120"/>
      <c r="S45" s="152">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114"/>
      <c r="U45" s="114"/>
      <c r="V45" s="120"/>
      <c r="W45" s="152">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114"/>
      <c r="Y45" s="114"/>
      <c r="Z45" s="120"/>
      <c r="AA45" s="152">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114"/>
      <c r="AC45" s="114"/>
      <c r="AD45" s="120"/>
      <c r="AE45" s="152">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114"/>
      <c r="AG45" s="114"/>
      <c r="AH45" s="120"/>
      <c r="AI45" s="152">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114"/>
      <c r="AK45" s="114"/>
      <c r="AL45" s="120"/>
      <c r="AM45" s="152">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114"/>
      <c r="AO45" s="114"/>
      <c r="AP45" s="120"/>
      <c r="AQ45" s="152">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114"/>
      <c r="AS45" s="114"/>
      <c r="AT45" s="120"/>
      <c r="AU45" s="152">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114"/>
      <c r="AW45" s="114"/>
      <c r="AX45" s="120"/>
      <c r="AY45" s="152">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114"/>
      <c r="BA45" s="114"/>
      <c r="BB45" s="120"/>
      <c r="BC45" s="152">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114"/>
      <c r="BE45" s="114"/>
      <c r="BF45" s="120"/>
    </row>
    <row r="46" spans="1:58" ht="12.75" customHeight="1" x14ac:dyDescent="0.2">
      <c r="A46" s="153" t="s">
        <v>724</v>
      </c>
      <c r="B46" s="114"/>
      <c r="C46" s="114"/>
      <c r="D46" s="114"/>
      <c r="E46" s="114"/>
      <c r="F46" s="114"/>
      <c r="G46" s="114"/>
      <c r="H46" s="114"/>
      <c r="I46" s="114"/>
      <c r="J46" s="118"/>
      <c r="K46" s="152">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114"/>
      <c r="M46" s="114"/>
      <c r="N46" s="120"/>
      <c r="O46" s="152">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114"/>
      <c r="Q46" s="114"/>
      <c r="R46" s="120"/>
      <c r="S46" s="152">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114"/>
      <c r="U46" s="114"/>
      <c r="V46" s="120"/>
      <c r="W46" s="152">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114"/>
      <c r="Y46" s="114"/>
      <c r="Z46" s="120"/>
      <c r="AA46" s="152">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114"/>
      <c r="AC46" s="114"/>
      <c r="AD46" s="120"/>
      <c r="AE46" s="152">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114"/>
      <c r="AG46" s="114"/>
      <c r="AH46" s="120"/>
      <c r="AI46" s="152">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114"/>
      <c r="AK46" s="114"/>
      <c r="AL46" s="120"/>
      <c r="AM46" s="152">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114"/>
      <c r="AO46" s="114"/>
      <c r="AP46" s="120"/>
      <c r="AQ46" s="152">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114"/>
      <c r="AS46" s="114"/>
      <c r="AT46" s="120"/>
      <c r="AU46" s="152">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114"/>
      <c r="AW46" s="114"/>
      <c r="AX46" s="120"/>
      <c r="AY46" s="152">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114"/>
      <c r="BA46" s="114"/>
      <c r="BB46" s="120"/>
      <c r="BC46" s="152">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114"/>
      <c r="BE46" s="114"/>
      <c r="BF46" s="120"/>
    </row>
    <row r="47" spans="1:58" ht="12.75" customHeight="1" x14ac:dyDescent="0.2">
      <c r="A47" s="153" t="s">
        <v>726</v>
      </c>
      <c r="B47" s="114"/>
      <c r="C47" s="114"/>
      <c r="D47" s="114"/>
      <c r="E47" s="114"/>
      <c r="F47" s="114"/>
      <c r="G47" s="114"/>
      <c r="H47" s="114"/>
      <c r="I47" s="114"/>
      <c r="J47" s="118"/>
      <c r="K47" s="152">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114"/>
      <c r="M47" s="114"/>
      <c r="N47" s="120"/>
      <c r="O47" s="152">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114"/>
      <c r="Q47" s="114"/>
      <c r="R47" s="120"/>
      <c r="S47" s="152">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114"/>
      <c r="U47" s="114"/>
      <c r="V47" s="120"/>
      <c r="W47" s="152">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114"/>
      <c r="Y47" s="114"/>
      <c r="Z47" s="120"/>
      <c r="AA47" s="152">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114"/>
      <c r="AC47" s="114"/>
      <c r="AD47" s="120"/>
      <c r="AE47" s="152">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114"/>
      <c r="AG47" s="114"/>
      <c r="AH47" s="120"/>
      <c r="AI47" s="152">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114"/>
      <c r="AK47" s="114"/>
      <c r="AL47" s="120"/>
      <c r="AM47" s="152">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114"/>
      <c r="AO47" s="114"/>
      <c r="AP47" s="120"/>
      <c r="AQ47" s="152">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114"/>
      <c r="AS47" s="114"/>
      <c r="AT47" s="120"/>
      <c r="AU47" s="152">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114"/>
      <c r="AW47" s="114"/>
      <c r="AX47" s="120"/>
      <c r="AY47" s="152">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114"/>
      <c r="BA47" s="114"/>
      <c r="BB47" s="120"/>
      <c r="BC47" s="152">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114"/>
      <c r="BE47" s="114"/>
      <c r="BF47" s="120"/>
    </row>
    <row r="48" spans="1:58" ht="12.75" customHeight="1" x14ac:dyDescent="0.2">
      <c r="A48" s="153" t="s">
        <v>217</v>
      </c>
      <c r="B48" s="114"/>
      <c r="C48" s="114"/>
      <c r="D48" s="114"/>
      <c r="E48" s="114"/>
      <c r="F48" s="114"/>
      <c r="G48" s="114"/>
      <c r="H48" s="114"/>
      <c r="I48" s="114"/>
      <c r="J48" s="118"/>
      <c r="K48" s="152">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114"/>
      <c r="M48" s="114"/>
      <c r="N48" s="120"/>
      <c r="O48" s="152">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114"/>
      <c r="Q48" s="114"/>
      <c r="R48" s="120"/>
      <c r="S48" s="152">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114"/>
      <c r="U48" s="114"/>
      <c r="V48" s="120"/>
      <c r="W48" s="152">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114"/>
      <c r="Y48" s="114"/>
      <c r="Z48" s="120"/>
      <c r="AA48" s="152">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114"/>
      <c r="AC48" s="114"/>
      <c r="AD48" s="120"/>
      <c r="AE48" s="152">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114"/>
      <c r="AG48" s="114"/>
      <c r="AH48" s="120"/>
      <c r="AI48" s="152">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114"/>
      <c r="AK48" s="114"/>
      <c r="AL48" s="120"/>
      <c r="AM48" s="152">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114"/>
      <c r="AO48" s="114"/>
      <c r="AP48" s="120"/>
      <c r="AQ48" s="152">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114"/>
      <c r="AS48" s="114"/>
      <c r="AT48" s="120"/>
      <c r="AU48" s="152">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114"/>
      <c r="AW48" s="114"/>
      <c r="AX48" s="120"/>
      <c r="AY48" s="152">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114"/>
      <c r="BA48" s="114"/>
      <c r="BB48" s="120"/>
      <c r="BC48" s="152">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114"/>
      <c r="BE48" s="114"/>
      <c r="BF48" s="120"/>
    </row>
    <row r="49" spans="1:58" ht="12.75" customHeight="1" x14ac:dyDescent="0.2">
      <c r="A49" s="153" t="s">
        <v>215</v>
      </c>
      <c r="B49" s="114"/>
      <c r="C49" s="114"/>
      <c r="D49" s="114"/>
      <c r="E49" s="114"/>
      <c r="F49" s="114"/>
      <c r="G49" s="114"/>
      <c r="H49" s="114"/>
      <c r="I49" s="114"/>
      <c r="J49" s="118"/>
      <c r="K49" s="152">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114"/>
      <c r="M49" s="114"/>
      <c r="N49" s="120"/>
      <c r="O49" s="152">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114"/>
      <c r="Q49" s="114"/>
      <c r="R49" s="120"/>
      <c r="S49" s="152">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114"/>
      <c r="U49" s="114"/>
      <c r="V49" s="120"/>
      <c r="W49" s="152">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114"/>
      <c r="Y49" s="114"/>
      <c r="Z49" s="120"/>
      <c r="AA49" s="152">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114"/>
      <c r="AC49" s="114"/>
      <c r="AD49" s="120"/>
      <c r="AE49" s="152">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114"/>
      <c r="AG49" s="114"/>
      <c r="AH49" s="120"/>
      <c r="AI49" s="152">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114"/>
      <c r="AK49" s="114"/>
      <c r="AL49" s="120"/>
      <c r="AM49" s="152">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114"/>
      <c r="AO49" s="114"/>
      <c r="AP49" s="120"/>
      <c r="AQ49" s="152">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114"/>
      <c r="AS49" s="114"/>
      <c r="AT49" s="120"/>
      <c r="AU49" s="152">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114"/>
      <c r="AW49" s="114"/>
      <c r="AX49" s="120"/>
      <c r="AY49" s="152">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114"/>
      <c r="BA49" s="114"/>
      <c r="BB49" s="120"/>
      <c r="BC49" s="152">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114"/>
      <c r="BE49" s="114"/>
      <c r="BF49" s="120"/>
    </row>
    <row r="50" spans="1:58" ht="12.75" customHeight="1" x14ac:dyDescent="0.2">
      <c r="A50" s="117" t="s">
        <v>728</v>
      </c>
      <c r="B50" s="114"/>
      <c r="C50" s="114"/>
      <c r="D50" s="114"/>
      <c r="E50" s="114"/>
      <c r="F50" s="114"/>
      <c r="G50" s="114"/>
      <c r="H50" s="114"/>
      <c r="I50" s="114"/>
      <c r="J50" s="120"/>
      <c r="K50" s="152">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14"/>
      <c r="M50" s="114"/>
      <c r="N50" s="120"/>
      <c r="O50" s="152">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14"/>
      <c r="Q50" s="114"/>
      <c r="R50" s="120"/>
      <c r="S50" s="152">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14"/>
      <c r="U50" s="114"/>
      <c r="V50" s="120"/>
      <c r="W50" s="152">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14"/>
      <c r="Y50" s="114"/>
      <c r="Z50" s="120"/>
      <c r="AA50" s="152">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14"/>
      <c r="AC50" s="114"/>
      <c r="AD50" s="120"/>
      <c r="AE50" s="152">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14"/>
      <c r="AG50" s="114"/>
      <c r="AH50" s="120"/>
      <c r="AI50" s="152">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14"/>
      <c r="AK50" s="114"/>
      <c r="AL50" s="120"/>
      <c r="AM50" s="152">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14"/>
      <c r="AO50" s="114"/>
      <c r="AP50" s="120"/>
      <c r="AQ50" s="152">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14"/>
      <c r="AS50" s="114"/>
      <c r="AT50" s="120"/>
      <c r="AU50" s="152">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114"/>
      <c r="AW50" s="114"/>
      <c r="AX50" s="120"/>
      <c r="AY50" s="152">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114"/>
      <c r="BA50" s="114"/>
      <c r="BB50" s="120"/>
      <c r="BC50" s="152">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114"/>
      <c r="BE50" s="114"/>
      <c r="BF50" s="120"/>
    </row>
    <row r="51" spans="1:58" ht="12.75" customHeight="1" x14ac:dyDescent="0.2">
      <c r="A51" s="117" t="s">
        <v>729</v>
      </c>
      <c r="B51" s="114"/>
      <c r="C51" s="114"/>
      <c r="D51" s="114"/>
      <c r="E51" s="114"/>
      <c r="F51" s="114"/>
      <c r="G51" s="114"/>
      <c r="H51" s="114"/>
      <c r="I51" s="114"/>
      <c r="J51" s="120"/>
      <c r="K51" s="152">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14"/>
      <c r="M51" s="114"/>
      <c r="N51" s="120"/>
      <c r="O51" s="152">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14"/>
      <c r="Q51" s="114"/>
      <c r="R51" s="120"/>
      <c r="S51" s="152">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14"/>
      <c r="U51" s="114"/>
      <c r="V51" s="120"/>
      <c r="W51" s="152">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14"/>
      <c r="Y51" s="114"/>
      <c r="Z51" s="120"/>
      <c r="AA51" s="152">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14"/>
      <c r="AC51" s="114"/>
      <c r="AD51" s="120"/>
      <c r="AE51" s="152">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14"/>
      <c r="AG51" s="114"/>
      <c r="AH51" s="120"/>
      <c r="AI51" s="152">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14"/>
      <c r="AK51" s="114"/>
      <c r="AL51" s="120"/>
      <c r="AM51" s="152">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14"/>
      <c r="AO51" s="114"/>
      <c r="AP51" s="120"/>
      <c r="AQ51" s="152">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14"/>
      <c r="AS51" s="114"/>
      <c r="AT51" s="120"/>
      <c r="AU51" s="152">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114"/>
      <c r="AW51" s="114"/>
      <c r="AX51" s="120"/>
      <c r="AY51" s="152">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114"/>
      <c r="BA51" s="114"/>
      <c r="BB51" s="120"/>
      <c r="BC51" s="152">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114"/>
      <c r="BE51" s="114"/>
      <c r="BF51" s="120"/>
    </row>
    <row r="52" spans="1:58" ht="12.75" customHeight="1" x14ac:dyDescent="0.2">
      <c r="A52" s="117" t="s">
        <v>730</v>
      </c>
      <c r="B52" s="114"/>
      <c r="C52" s="114"/>
      <c r="D52" s="114"/>
      <c r="E52" s="114"/>
      <c r="F52" s="114"/>
      <c r="G52" s="114"/>
      <c r="H52" s="114"/>
      <c r="I52" s="114"/>
      <c r="J52" s="120"/>
      <c r="K52" s="152">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14"/>
      <c r="M52" s="114"/>
      <c r="N52" s="120"/>
      <c r="O52" s="152">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14"/>
      <c r="Q52" s="114"/>
      <c r="R52" s="120"/>
      <c r="S52" s="152">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14"/>
      <c r="U52" s="114"/>
      <c r="V52" s="120"/>
      <c r="W52" s="152">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14"/>
      <c r="Y52" s="114"/>
      <c r="Z52" s="120"/>
      <c r="AA52" s="152">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14"/>
      <c r="AC52" s="114"/>
      <c r="AD52" s="120"/>
      <c r="AE52" s="152">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14"/>
      <c r="AG52" s="114"/>
      <c r="AH52" s="120"/>
      <c r="AI52" s="152">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14"/>
      <c r="AK52" s="114"/>
      <c r="AL52" s="120"/>
      <c r="AM52" s="152">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14"/>
      <c r="AO52" s="114"/>
      <c r="AP52" s="120"/>
      <c r="AQ52" s="152">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14"/>
      <c r="AS52" s="114"/>
      <c r="AT52" s="120"/>
      <c r="AU52" s="152">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114"/>
      <c r="AW52" s="114"/>
      <c r="AX52" s="120"/>
      <c r="AY52" s="152">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114"/>
      <c r="BA52" s="114"/>
      <c r="BB52" s="120"/>
      <c r="BC52" s="152">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114"/>
      <c r="BE52" s="114"/>
      <c r="BF52" s="120"/>
    </row>
    <row r="53" spans="1:58" ht="12.75" customHeight="1" x14ac:dyDescent="0.2">
      <c r="A53" s="117" t="s">
        <v>731</v>
      </c>
      <c r="B53" s="114"/>
      <c r="C53" s="114"/>
      <c r="D53" s="114"/>
      <c r="E53" s="114"/>
      <c r="F53" s="114"/>
      <c r="G53" s="114"/>
      <c r="H53" s="114"/>
      <c r="I53" s="114"/>
      <c r="J53" s="120"/>
      <c r="K53" s="152">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14"/>
      <c r="M53" s="114"/>
      <c r="N53" s="120"/>
      <c r="O53" s="152">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14"/>
      <c r="Q53" s="114"/>
      <c r="R53" s="120"/>
      <c r="S53" s="152">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14"/>
      <c r="U53" s="114"/>
      <c r="V53" s="120"/>
      <c r="W53" s="152">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14"/>
      <c r="Y53" s="114"/>
      <c r="Z53" s="120"/>
      <c r="AA53" s="152">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14"/>
      <c r="AC53" s="114"/>
      <c r="AD53" s="120"/>
      <c r="AE53" s="152">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14"/>
      <c r="AG53" s="114"/>
      <c r="AH53" s="120"/>
      <c r="AI53" s="152">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14"/>
      <c r="AK53" s="114"/>
      <c r="AL53" s="120"/>
      <c r="AM53" s="152">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14"/>
      <c r="AO53" s="114"/>
      <c r="AP53" s="120"/>
      <c r="AQ53" s="152">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14"/>
      <c r="AS53" s="114"/>
      <c r="AT53" s="120"/>
      <c r="AU53" s="152">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114"/>
      <c r="AW53" s="114"/>
      <c r="AX53" s="120"/>
      <c r="AY53" s="152">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114"/>
      <c r="BA53" s="114"/>
      <c r="BB53" s="120"/>
      <c r="BC53" s="152">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114"/>
      <c r="BE53" s="114"/>
      <c r="BF53" s="120"/>
    </row>
    <row r="54" spans="1:58" ht="12.75" customHeight="1" x14ac:dyDescent="0.2">
      <c r="A54" s="117" t="s">
        <v>732</v>
      </c>
      <c r="B54" s="114"/>
      <c r="C54" s="114"/>
      <c r="D54" s="114"/>
      <c r="E54" s="114"/>
      <c r="F54" s="114"/>
      <c r="G54" s="114"/>
      <c r="H54" s="114"/>
      <c r="I54" s="114"/>
      <c r="J54" s="120"/>
      <c r="K54" s="152">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114"/>
      <c r="M54" s="114"/>
      <c r="N54" s="120"/>
      <c r="O54" s="152">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114"/>
      <c r="Q54" s="114"/>
      <c r="R54" s="120"/>
      <c r="S54" s="152">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114"/>
      <c r="U54" s="114"/>
      <c r="V54" s="120"/>
      <c r="W54" s="152">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114"/>
      <c r="Y54" s="114"/>
      <c r="Z54" s="120"/>
      <c r="AA54" s="152">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114"/>
      <c r="AC54" s="114"/>
      <c r="AD54" s="120"/>
      <c r="AE54" s="152">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114"/>
      <c r="AG54" s="114"/>
      <c r="AH54" s="120"/>
      <c r="AI54" s="152">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114"/>
      <c r="AK54" s="114"/>
      <c r="AL54" s="120"/>
      <c r="AM54" s="152">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114"/>
      <c r="AO54" s="114"/>
      <c r="AP54" s="120"/>
      <c r="AQ54" s="152">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114"/>
      <c r="AS54" s="114"/>
      <c r="AT54" s="120"/>
      <c r="AU54" s="152">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114"/>
      <c r="AW54" s="114"/>
      <c r="AX54" s="120"/>
      <c r="AY54" s="152">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114"/>
      <c r="BA54" s="114"/>
      <c r="BB54" s="120"/>
      <c r="BC54" s="152">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114"/>
      <c r="BE54" s="114"/>
      <c r="BF54" s="120"/>
    </row>
    <row r="55" spans="1:58" ht="12.75" customHeight="1" x14ac:dyDescent="0.2">
      <c r="A55" s="113" t="s">
        <v>324</v>
      </c>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14"/>
      <c r="AS55" s="114"/>
      <c r="AT55" s="114"/>
      <c r="AU55" s="114"/>
      <c r="AV55" s="114"/>
      <c r="AW55" s="114"/>
      <c r="AX55" s="114"/>
      <c r="AY55" s="114"/>
      <c r="AZ55" s="114"/>
      <c r="BA55" s="114"/>
      <c r="BB55" s="114"/>
      <c r="BC55" s="114"/>
      <c r="BD55" s="114"/>
      <c r="BE55" s="114"/>
      <c r="BF55" s="115"/>
    </row>
    <row r="56" spans="1:58" ht="12.75" customHeight="1" x14ac:dyDescent="0.2">
      <c r="A56" s="117" t="s">
        <v>112</v>
      </c>
      <c r="B56" s="114"/>
      <c r="C56" s="114"/>
      <c r="D56" s="114"/>
      <c r="E56" s="114"/>
      <c r="F56" s="114"/>
      <c r="G56" s="114"/>
      <c r="H56" s="114"/>
      <c r="I56" s="114"/>
      <c r="J56" s="120"/>
      <c r="K56" s="152">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14"/>
      <c r="M56" s="114"/>
      <c r="N56" s="120"/>
      <c r="O56" s="152">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14"/>
      <c r="Q56" s="114"/>
      <c r="R56" s="120"/>
      <c r="S56" s="152">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14"/>
      <c r="U56" s="114"/>
      <c r="V56" s="120"/>
      <c r="W56" s="152">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14"/>
      <c r="Y56" s="114"/>
      <c r="Z56" s="120"/>
      <c r="AA56" s="152">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14"/>
      <c r="AC56" s="114"/>
      <c r="AD56" s="120"/>
      <c r="AE56" s="152">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14"/>
      <c r="AG56" s="114"/>
      <c r="AH56" s="120"/>
      <c r="AI56" s="152">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14"/>
      <c r="AK56" s="114"/>
      <c r="AL56" s="120"/>
      <c r="AM56" s="152">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14"/>
      <c r="AO56" s="114"/>
      <c r="AP56" s="120"/>
      <c r="AQ56" s="152">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14"/>
      <c r="AS56" s="114"/>
      <c r="AT56" s="120"/>
      <c r="AU56" s="152">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14"/>
      <c r="AW56" s="114"/>
      <c r="AX56" s="120"/>
      <c r="AY56" s="152">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14"/>
      <c r="BA56" s="114"/>
      <c r="BB56" s="120"/>
      <c r="BC56" s="152">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14"/>
      <c r="BE56" s="114"/>
      <c r="BF56" s="120"/>
    </row>
    <row r="57" spans="1:58" ht="12.75" customHeight="1" x14ac:dyDescent="0.2">
      <c r="A57" s="153" t="s">
        <v>114</v>
      </c>
      <c r="B57" s="114"/>
      <c r="C57" s="114"/>
      <c r="D57" s="114"/>
      <c r="E57" s="114"/>
      <c r="F57" s="114"/>
      <c r="G57" s="114"/>
      <c r="H57" s="114"/>
      <c r="I57" s="114"/>
      <c r="J57" s="120"/>
      <c r="K57" s="152">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14"/>
      <c r="M57" s="114"/>
      <c r="N57" s="120"/>
      <c r="O57" s="152">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14"/>
      <c r="Q57" s="114"/>
      <c r="R57" s="120"/>
      <c r="S57" s="152">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14"/>
      <c r="U57" s="114"/>
      <c r="V57" s="120"/>
      <c r="W57" s="152">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14"/>
      <c r="Y57" s="114"/>
      <c r="Z57" s="120"/>
      <c r="AA57" s="152">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14"/>
      <c r="AC57" s="114"/>
      <c r="AD57" s="120"/>
      <c r="AE57" s="152">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14"/>
      <c r="AG57" s="114"/>
      <c r="AH57" s="120"/>
      <c r="AI57" s="152">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14"/>
      <c r="AK57" s="114"/>
      <c r="AL57" s="120"/>
      <c r="AM57" s="152">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14"/>
      <c r="AO57" s="114"/>
      <c r="AP57" s="120"/>
      <c r="AQ57" s="152">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14"/>
      <c r="AS57" s="114"/>
      <c r="AT57" s="120"/>
      <c r="AU57" s="152">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14"/>
      <c r="AW57" s="114"/>
      <c r="AX57" s="120"/>
      <c r="AY57" s="152">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14"/>
      <c r="BA57" s="114"/>
      <c r="BB57" s="120"/>
      <c r="BC57" s="152">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14"/>
      <c r="BE57" s="114"/>
      <c r="BF57" s="120"/>
    </row>
    <row r="58" spans="1:58" ht="12.75" customHeight="1" x14ac:dyDescent="0.2">
      <c r="A58" s="153" t="s">
        <v>116</v>
      </c>
      <c r="B58" s="114"/>
      <c r="C58" s="114"/>
      <c r="D58" s="114"/>
      <c r="E58" s="114"/>
      <c r="F58" s="114"/>
      <c r="G58" s="114"/>
      <c r="H58" s="114"/>
      <c r="I58" s="114"/>
      <c r="J58" s="120"/>
      <c r="K58" s="152">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14"/>
      <c r="M58" s="114"/>
      <c r="N58" s="120"/>
      <c r="O58" s="152">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14"/>
      <c r="Q58" s="114"/>
      <c r="R58" s="120"/>
      <c r="S58" s="152">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14"/>
      <c r="U58" s="114"/>
      <c r="V58" s="120"/>
      <c r="W58" s="152">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14"/>
      <c r="Y58" s="114"/>
      <c r="Z58" s="120"/>
      <c r="AA58" s="152">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14"/>
      <c r="AC58" s="114"/>
      <c r="AD58" s="120"/>
      <c r="AE58" s="152">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14"/>
      <c r="AG58" s="114"/>
      <c r="AH58" s="120"/>
      <c r="AI58" s="152">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14"/>
      <c r="AK58" s="114"/>
      <c r="AL58" s="120"/>
      <c r="AM58" s="152">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14"/>
      <c r="AO58" s="114"/>
      <c r="AP58" s="120"/>
      <c r="AQ58" s="152">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14"/>
      <c r="AS58" s="114"/>
      <c r="AT58" s="120"/>
      <c r="AU58" s="152">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14"/>
      <c r="AW58" s="114"/>
      <c r="AX58" s="120"/>
      <c r="AY58" s="152">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14"/>
      <c r="BA58" s="114"/>
      <c r="BB58" s="120"/>
      <c r="BC58" s="152">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14"/>
      <c r="BE58" s="114"/>
      <c r="BF58" s="120"/>
    </row>
    <row r="59" spans="1:58" ht="12.75" customHeight="1" x14ac:dyDescent="0.2">
      <c r="A59" s="117" t="s">
        <v>119</v>
      </c>
      <c r="B59" s="114"/>
      <c r="C59" s="114"/>
      <c r="D59" s="114"/>
      <c r="E59" s="114"/>
      <c r="F59" s="114"/>
      <c r="G59" s="114"/>
      <c r="H59" s="114"/>
      <c r="I59" s="114"/>
      <c r="J59" s="120"/>
      <c r="K59" s="152">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14"/>
      <c r="M59" s="114"/>
      <c r="N59" s="120"/>
      <c r="O59" s="152">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14"/>
      <c r="Q59" s="114"/>
      <c r="R59" s="120"/>
      <c r="S59" s="152">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14"/>
      <c r="U59" s="114"/>
      <c r="V59" s="120"/>
      <c r="W59" s="152">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14"/>
      <c r="Y59" s="114"/>
      <c r="Z59" s="120"/>
      <c r="AA59" s="152">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14"/>
      <c r="AC59" s="114"/>
      <c r="AD59" s="120"/>
      <c r="AE59" s="152">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14"/>
      <c r="AG59" s="114"/>
      <c r="AH59" s="120"/>
      <c r="AI59" s="152">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14"/>
      <c r="AK59" s="114"/>
      <c r="AL59" s="120"/>
      <c r="AM59" s="152">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14"/>
      <c r="AO59" s="114"/>
      <c r="AP59" s="120"/>
      <c r="AQ59" s="152">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14"/>
      <c r="AS59" s="114"/>
      <c r="AT59" s="120"/>
      <c r="AU59" s="152">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14"/>
      <c r="AW59" s="114"/>
      <c r="AX59" s="120"/>
      <c r="AY59" s="152">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14"/>
      <c r="BA59" s="114"/>
      <c r="BB59" s="120"/>
      <c r="BC59" s="152">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14"/>
      <c r="BE59" s="114"/>
      <c r="BF59" s="120"/>
    </row>
    <row r="60" spans="1:58" ht="12.75" customHeight="1" x14ac:dyDescent="0.2">
      <c r="A60" s="153" t="s">
        <v>733</v>
      </c>
      <c r="B60" s="114"/>
      <c r="C60" s="114"/>
      <c r="D60" s="114"/>
      <c r="E60" s="114"/>
      <c r="F60" s="114"/>
      <c r="G60" s="114"/>
      <c r="H60" s="114"/>
      <c r="I60" s="114"/>
      <c r="J60" s="120"/>
      <c r="K60" s="152">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14"/>
      <c r="M60" s="114"/>
      <c r="N60" s="120"/>
      <c r="O60" s="152">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14"/>
      <c r="Q60" s="114"/>
      <c r="R60" s="120"/>
      <c r="S60" s="152">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14"/>
      <c r="U60" s="114"/>
      <c r="V60" s="120"/>
      <c r="W60" s="152">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14"/>
      <c r="Y60" s="114"/>
      <c r="Z60" s="120"/>
      <c r="AA60" s="152">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14"/>
      <c r="AC60" s="114"/>
      <c r="AD60" s="120"/>
      <c r="AE60" s="152">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14"/>
      <c r="AG60" s="114"/>
      <c r="AH60" s="120"/>
      <c r="AI60" s="152">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14"/>
      <c r="AK60" s="114"/>
      <c r="AL60" s="120"/>
      <c r="AM60" s="152">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14"/>
      <c r="AO60" s="114"/>
      <c r="AP60" s="120"/>
      <c r="AQ60" s="152">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14"/>
      <c r="AS60" s="114"/>
      <c r="AT60" s="120"/>
      <c r="AU60" s="152">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14"/>
      <c r="AW60" s="114"/>
      <c r="AX60" s="120"/>
      <c r="AY60" s="152">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14"/>
      <c r="BA60" s="114"/>
      <c r="BB60" s="120"/>
      <c r="BC60" s="152">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14"/>
      <c r="BE60" s="114"/>
      <c r="BF60" s="120"/>
    </row>
    <row r="61" spans="1:58" ht="12.75" customHeight="1" x14ac:dyDescent="0.2">
      <c r="A61" s="153" t="s">
        <v>734</v>
      </c>
      <c r="B61" s="114"/>
      <c r="C61" s="114"/>
      <c r="D61" s="114"/>
      <c r="E61" s="114"/>
      <c r="F61" s="114"/>
      <c r="G61" s="114"/>
      <c r="H61" s="114"/>
      <c r="I61" s="114"/>
      <c r="J61" s="120"/>
      <c r="K61" s="152">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14"/>
      <c r="M61" s="114"/>
      <c r="N61" s="120"/>
      <c r="O61" s="152">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14"/>
      <c r="Q61" s="114"/>
      <c r="R61" s="120"/>
      <c r="S61" s="152">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14"/>
      <c r="U61" s="114"/>
      <c r="V61" s="120"/>
      <c r="W61" s="152">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14"/>
      <c r="Y61" s="114"/>
      <c r="Z61" s="120"/>
      <c r="AA61" s="152">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14"/>
      <c r="AC61" s="114"/>
      <c r="AD61" s="120"/>
      <c r="AE61" s="152">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14"/>
      <c r="AG61" s="114"/>
      <c r="AH61" s="120"/>
      <c r="AI61" s="152">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14"/>
      <c r="AK61" s="114"/>
      <c r="AL61" s="120"/>
      <c r="AM61" s="152">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14"/>
      <c r="AO61" s="114"/>
      <c r="AP61" s="120"/>
      <c r="AQ61" s="152">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14"/>
      <c r="AS61" s="114"/>
      <c r="AT61" s="120"/>
      <c r="AU61" s="152">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14"/>
      <c r="AW61" s="114"/>
      <c r="AX61" s="120"/>
      <c r="AY61" s="152">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14"/>
      <c r="BA61" s="114"/>
      <c r="BB61" s="120"/>
      <c r="BC61" s="152">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14"/>
      <c r="BE61" s="114"/>
      <c r="BF61" s="120"/>
    </row>
    <row r="62" spans="1:58" ht="12.75" customHeight="1" x14ac:dyDescent="0.2">
      <c r="A62" s="117" t="s">
        <v>131</v>
      </c>
      <c r="B62" s="114"/>
      <c r="C62" s="114"/>
      <c r="D62" s="114"/>
      <c r="E62" s="114"/>
      <c r="F62" s="114"/>
      <c r="G62" s="114"/>
      <c r="H62" s="114"/>
      <c r="I62" s="114"/>
      <c r="J62" s="120"/>
      <c r="K62" s="152">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14"/>
      <c r="M62" s="114"/>
      <c r="N62" s="120"/>
      <c r="O62" s="152">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14"/>
      <c r="Q62" s="114"/>
      <c r="R62" s="120"/>
      <c r="S62" s="152">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14"/>
      <c r="U62" s="114"/>
      <c r="V62" s="120"/>
      <c r="W62" s="152">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14"/>
      <c r="Y62" s="114"/>
      <c r="Z62" s="120"/>
      <c r="AA62" s="152">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14"/>
      <c r="AC62" s="114"/>
      <c r="AD62" s="120"/>
      <c r="AE62" s="152">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14"/>
      <c r="AG62" s="114"/>
      <c r="AH62" s="120"/>
      <c r="AI62" s="152">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14"/>
      <c r="AK62" s="114"/>
      <c r="AL62" s="120"/>
      <c r="AM62" s="152">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14"/>
      <c r="AO62" s="114"/>
      <c r="AP62" s="120"/>
      <c r="AQ62" s="152">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14"/>
      <c r="AS62" s="114"/>
      <c r="AT62" s="120"/>
      <c r="AU62" s="152">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14"/>
      <c r="AW62" s="114"/>
      <c r="AX62" s="120"/>
      <c r="AY62" s="152">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14"/>
      <c r="BA62" s="114"/>
      <c r="BB62" s="120"/>
      <c r="BC62" s="152">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14"/>
      <c r="BE62" s="114"/>
      <c r="BF62" s="120"/>
    </row>
    <row r="63" spans="1:58" ht="12.75" customHeight="1" x14ac:dyDescent="0.2">
      <c r="A63" s="117" t="s">
        <v>735</v>
      </c>
      <c r="B63" s="114"/>
      <c r="C63" s="114"/>
      <c r="D63" s="114"/>
      <c r="E63" s="114"/>
      <c r="F63" s="114"/>
      <c r="G63" s="114"/>
      <c r="H63" s="114"/>
      <c r="I63" s="114"/>
      <c r="J63" s="120"/>
      <c r="K63" s="152">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14"/>
      <c r="M63" s="114"/>
      <c r="N63" s="120"/>
      <c r="O63" s="152">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14"/>
      <c r="Q63" s="114"/>
      <c r="R63" s="120"/>
      <c r="S63" s="152">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14"/>
      <c r="U63" s="114"/>
      <c r="V63" s="120"/>
      <c r="W63" s="152">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14"/>
      <c r="Y63" s="114"/>
      <c r="Z63" s="120"/>
      <c r="AA63" s="152">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14"/>
      <c r="AC63" s="114"/>
      <c r="AD63" s="120"/>
      <c r="AE63" s="152">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14"/>
      <c r="AG63" s="114"/>
      <c r="AH63" s="120"/>
      <c r="AI63" s="152">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14"/>
      <c r="AK63" s="114"/>
      <c r="AL63" s="120"/>
      <c r="AM63" s="152">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14"/>
      <c r="AO63" s="114"/>
      <c r="AP63" s="120"/>
      <c r="AQ63" s="152">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14"/>
      <c r="AS63" s="114"/>
      <c r="AT63" s="120"/>
      <c r="AU63" s="152">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14"/>
      <c r="AW63" s="114"/>
      <c r="AX63" s="120"/>
      <c r="AY63" s="152">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14"/>
      <c r="BA63" s="114"/>
      <c r="BB63" s="120"/>
      <c r="BC63" s="152">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14"/>
      <c r="BE63" s="114"/>
      <c r="BF63" s="120"/>
    </row>
    <row r="64" spans="1:58" ht="12.75" customHeight="1" x14ac:dyDescent="0.2">
      <c r="A64" s="117" t="s">
        <v>150</v>
      </c>
      <c r="B64" s="114"/>
      <c r="C64" s="114"/>
      <c r="D64" s="114"/>
      <c r="E64" s="114"/>
      <c r="F64" s="114"/>
      <c r="G64" s="114"/>
      <c r="H64" s="114"/>
      <c r="I64" s="114"/>
      <c r="J64" s="120"/>
      <c r="K64" s="152">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14"/>
      <c r="M64" s="114"/>
      <c r="N64" s="120"/>
      <c r="O64" s="152">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14"/>
      <c r="Q64" s="114"/>
      <c r="R64" s="120"/>
      <c r="S64" s="152">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14"/>
      <c r="U64" s="114"/>
      <c r="V64" s="120"/>
      <c r="W64" s="152">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14"/>
      <c r="Y64" s="114"/>
      <c r="Z64" s="120"/>
      <c r="AA64" s="152">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14"/>
      <c r="AC64" s="114"/>
      <c r="AD64" s="120"/>
      <c r="AE64" s="152">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14"/>
      <c r="AG64" s="114"/>
      <c r="AH64" s="120"/>
      <c r="AI64" s="152">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14"/>
      <c r="AK64" s="114"/>
      <c r="AL64" s="120"/>
      <c r="AM64" s="152">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14"/>
      <c r="AO64" s="114"/>
      <c r="AP64" s="120"/>
      <c r="AQ64" s="152">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14"/>
      <c r="AS64" s="114"/>
      <c r="AT64" s="120"/>
      <c r="AU64" s="152">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14"/>
      <c r="AW64" s="114"/>
      <c r="AX64" s="120"/>
      <c r="AY64" s="152">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14"/>
      <c r="BA64" s="114"/>
      <c r="BB64" s="120"/>
      <c r="BC64" s="152">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14"/>
      <c r="BE64" s="114"/>
      <c r="BF64" s="120"/>
    </row>
    <row r="65" spans="1:58" ht="12.75" customHeight="1" x14ac:dyDescent="0.2">
      <c r="A65" s="117" t="s">
        <v>218</v>
      </c>
      <c r="B65" s="114"/>
      <c r="C65" s="114"/>
      <c r="D65" s="114"/>
      <c r="E65" s="114"/>
      <c r="F65" s="114"/>
      <c r="G65" s="114"/>
      <c r="H65" s="114"/>
      <c r="I65" s="114"/>
      <c r="J65" s="120"/>
      <c r="K65" s="152">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14"/>
      <c r="M65" s="114"/>
      <c r="N65" s="120"/>
      <c r="O65" s="152">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14"/>
      <c r="Q65" s="114"/>
      <c r="R65" s="120"/>
      <c r="S65" s="152">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14"/>
      <c r="U65" s="114"/>
      <c r="V65" s="120"/>
      <c r="W65" s="152">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14"/>
      <c r="Y65" s="114"/>
      <c r="Z65" s="120"/>
      <c r="AA65" s="152">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14"/>
      <c r="AC65" s="114"/>
      <c r="AD65" s="120"/>
      <c r="AE65" s="152">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14"/>
      <c r="AG65" s="114"/>
      <c r="AH65" s="120"/>
      <c r="AI65" s="152">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14"/>
      <c r="AK65" s="114"/>
      <c r="AL65" s="120"/>
      <c r="AM65" s="152">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14"/>
      <c r="AO65" s="114"/>
      <c r="AP65" s="120"/>
      <c r="AQ65" s="152">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14"/>
      <c r="AS65" s="114"/>
      <c r="AT65" s="120"/>
      <c r="AU65" s="152">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14"/>
      <c r="AW65" s="114"/>
      <c r="AX65" s="120"/>
      <c r="AY65" s="152">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14"/>
      <c r="BA65" s="114"/>
      <c r="BB65" s="120"/>
      <c r="BC65" s="152">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14"/>
      <c r="BE65" s="114"/>
      <c r="BF65" s="120"/>
    </row>
    <row r="66" spans="1:58" ht="12.75" customHeight="1" x14ac:dyDescent="0.2">
      <c r="A66" s="117" t="s">
        <v>736</v>
      </c>
      <c r="B66" s="114"/>
      <c r="C66" s="114"/>
      <c r="D66" s="114"/>
      <c r="E66" s="114"/>
      <c r="F66" s="114"/>
      <c r="G66" s="114"/>
      <c r="H66" s="114"/>
      <c r="I66" s="114"/>
      <c r="J66" s="120"/>
      <c r="K66" s="137">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14"/>
      <c r="M66" s="114"/>
      <c r="N66" s="120"/>
      <c r="O66" s="137">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14"/>
      <c r="Q66" s="114"/>
      <c r="R66" s="120"/>
      <c r="S66" s="137">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14"/>
      <c r="U66" s="114"/>
      <c r="V66" s="120"/>
      <c r="W66" s="137">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14"/>
      <c r="Y66" s="114"/>
      <c r="Z66" s="120"/>
      <c r="AA66" s="137">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14"/>
      <c r="AC66" s="114"/>
      <c r="AD66" s="120"/>
      <c r="AE66" s="137">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14"/>
      <c r="AG66" s="114"/>
      <c r="AH66" s="120"/>
      <c r="AI66" s="137">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14"/>
      <c r="AK66" s="114"/>
      <c r="AL66" s="120"/>
      <c r="AM66" s="137">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14"/>
      <c r="AO66" s="114"/>
      <c r="AP66" s="120"/>
      <c r="AQ66" s="137">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14"/>
      <c r="AS66" s="114"/>
      <c r="AT66" s="120"/>
      <c r="AU66" s="137">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14"/>
      <c r="AW66" s="114"/>
      <c r="AX66" s="120"/>
      <c r="AY66" s="137">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14"/>
      <c r="BA66" s="114"/>
      <c r="BB66" s="120"/>
      <c r="BC66" s="137">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14"/>
      <c r="BE66" s="114"/>
      <c r="BF66" s="120"/>
    </row>
    <row r="67" spans="1:58" ht="12.75" customHeight="1" x14ac:dyDescent="0.2">
      <c r="A67" s="153" t="s">
        <v>737</v>
      </c>
      <c r="B67" s="114"/>
      <c r="C67" s="114"/>
      <c r="D67" s="114"/>
      <c r="E67" s="114"/>
      <c r="F67" s="114"/>
      <c r="G67" s="114"/>
      <c r="H67" s="114"/>
      <c r="I67" s="114"/>
      <c r="J67" s="120"/>
      <c r="K67" s="137">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14"/>
      <c r="M67" s="114"/>
      <c r="N67" s="120"/>
      <c r="O67" s="137">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14"/>
      <c r="Q67" s="114"/>
      <c r="R67" s="120"/>
      <c r="S67" s="137">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14"/>
      <c r="U67" s="114"/>
      <c r="V67" s="120"/>
      <c r="W67" s="137">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14"/>
      <c r="Y67" s="114"/>
      <c r="Z67" s="120"/>
      <c r="AA67" s="137">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14"/>
      <c r="AC67" s="114"/>
      <c r="AD67" s="120"/>
      <c r="AE67" s="137">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14"/>
      <c r="AG67" s="114"/>
      <c r="AH67" s="120"/>
      <c r="AI67" s="137">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14"/>
      <c r="AK67" s="114"/>
      <c r="AL67" s="120"/>
      <c r="AM67" s="137">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14"/>
      <c r="AO67" s="114"/>
      <c r="AP67" s="120"/>
      <c r="AQ67" s="137">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14"/>
      <c r="AS67" s="114"/>
      <c r="AT67" s="120"/>
      <c r="AU67" s="137">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14"/>
      <c r="AW67" s="114"/>
      <c r="AX67" s="120"/>
      <c r="AY67" s="137">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14"/>
      <c r="BA67" s="114"/>
      <c r="BB67" s="120"/>
      <c r="BC67" s="137">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14"/>
      <c r="BE67" s="114"/>
      <c r="BF67" s="120"/>
    </row>
    <row r="68" spans="1:58" ht="12.75" customHeight="1" x14ac:dyDescent="0.2">
      <c r="A68" s="153" t="s">
        <v>738</v>
      </c>
      <c r="B68" s="114"/>
      <c r="C68" s="114"/>
      <c r="D68" s="114"/>
      <c r="E68" s="114"/>
      <c r="F68" s="114"/>
      <c r="G68" s="114"/>
      <c r="H68" s="114"/>
      <c r="I68" s="114"/>
      <c r="J68" s="120"/>
      <c r="K68" s="137">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14"/>
      <c r="M68" s="114"/>
      <c r="N68" s="120"/>
      <c r="O68" s="137">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14"/>
      <c r="Q68" s="114"/>
      <c r="R68" s="120"/>
      <c r="S68" s="137">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14"/>
      <c r="U68" s="114"/>
      <c r="V68" s="120"/>
      <c r="W68" s="137">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14"/>
      <c r="Y68" s="114"/>
      <c r="Z68" s="120"/>
      <c r="AA68" s="137">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14"/>
      <c r="AC68" s="114"/>
      <c r="AD68" s="120"/>
      <c r="AE68" s="137">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14"/>
      <c r="AG68" s="114"/>
      <c r="AH68" s="120"/>
      <c r="AI68" s="137">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14"/>
      <c r="AK68" s="114"/>
      <c r="AL68" s="120"/>
      <c r="AM68" s="137">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14"/>
      <c r="AO68" s="114"/>
      <c r="AP68" s="120"/>
      <c r="AQ68" s="137">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14"/>
      <c r="AS68" s="114"/>
      <c r="AT68" s="120"/>
      <c r="AU68" s="137">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14"/>
      <c r="AW68" s="114"/>
      <c r="AX68" s="120"/>
      <c r="AY68" s="137">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14"/>
      <c r="BA68" s="114"/>
      <c r="BB68" s="120"/>
      <c r="BC68" s="137">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14"/>
      <c r="BE68" s="114"/>
      <c r="BF68" s="120"/>
    </row>
    <row r="69" spans="1:58" ht="12.75" customHeight="1" x14ac:dyDescent="0.2">
      <c r="A69" s="117" t="s">
        <v>739</v>
      </c>
      <c r="B69" s="114"/>
      <c r="C69" s="114"/>
      <c r="D69" s="114"/>
      <c r="E69" s="114"/>
      <c r="F69" s="114"/>
      <c r="G69" s="114"/>
      <c r="H69" s="114"/>
      <c r="I69" s="114"/>
      <c r="J69" s="120"/>
      <c r="K69" s="152">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14"/>
      <c r="M69" s="114"/>
      <c r="N69" s="120"/>
      <c r="O69" s="152">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14"/>
      <c r="Q69" s="114"/>
      <c r="R69" s="120"/>
      <c r="S69" s="152">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14"/>
      <c r="U69" s="114"/>
      <c r="V69" s="120"/>
      <c r="W69" s="152">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14"/>
      <c r="Y69" s="114"/>
      <c r="Z69" s="120"/>
      <c r="AA69" s="152">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14"/>
      <c r="AC69" s="114"/>
      <c r="AD69" s="120"/>
      <c r="AE69" s="152">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14"/>
      <c r="AG69" s="114"/>
      <c r="AH69" s="120"/>
      <c r="AI69" s="152">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14"/>
      <c r="AK69" s="114"/>
      <c r="AL69" s="120"/>
      <c r="AM69" s="152">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14"/>
      <c r="AO69" s="114"/>
      <c r="AP69" s="120"/>
      <c r="AQ69" s="152">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14"/>
      <c r="AS69" s="114"/>
      <c r="AT69" s="120"/>
      <c r="AU69" s="152">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14"/>
      <c r="AW69" s="114"/>
      <c r="AX69" s="120"/>
      <c r="AY69" s="152">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14"/>
      <c r="BA69" s="114"/>
      <c r="BB69" s="120"/>
      <c r="BC69" s="152">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14"/>
      <c r="BE69" s="114"/>
      <c r="BF69" s="120"/>
    </row>
    <row r="70" spans="1:58" ht="12.75" customHeight="1" x14ac:dyDescent="0.2">
      <c r="A70" s="153" t="s">
        <v>740</v>
      </c>
      <c r="B70" s="114"/>
      <c r="C70" s="114"/>
      <c r="D70" s="114"/>
      <c r="E70" s="114"/>
      <c r="F70" s="114"/>
      <c r="G70" s="114"/>
      <c r="H70" s="114"/>
      <c r="I70" s="114"/>
      <c r="J70" s="120"/>
      <c r="K70" s="152">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14"/>
      <c r="M70" s="114"/>
      <c r="N70" s="120"/>
      <c r="O70" s="152">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14"/>
      <c r="Q70" s="114"/>
      <c r="R70" s="120"/>
      <c r="S70" s="152">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14"/>
      <c r="U70" s="114"/>
      <c r="V70" s="120"/>
      <c r="W70" s="152">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14"/>
      <c r="Y70" s="114"/>
      <c r="Z70" s="120"/>
      <c r="AA70" s="152">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14"/>
      <c r="AC70" s="114"/>
      <c r="AD70" s="120"/>
      <c r="AE70" s="152">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14"/>
      <c r="AG70" s="114"/>
      <c r="AH70" s="120"/>
      <c r="AI70" s="152">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14"/>
      <c r="AK70" s="114"/>
      <c r="AL70" s="120"/>
      <c r="AM70" s="152">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14"/>
      <c r="AO70" s="114"/>
      <c r="AP70" s="120"/>
      <c r="AQ70" s="152">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14"/>
      <c r="AS70" s="114"/>
      <c r="AT70" s="120"/>
      <c r="AU70" s="152">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14"/>
      <c r="AW70" s="114"/>
      <c r="AX70" s="120"/>
      <c r="AY70" s="152">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14"/>
      <c r="BA70" s="114"/>
      <c r="BB70" s="120"/>
      <c r="BC70" s="152">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14"/>
      <c r="BE70" s="114"/>
      <c r="BF70" s="120"/>
    </row>
    <row r="71" spans="1:58" ht="12.75" customHeight="1" x14ac:dyDescent="0.2">
      <c r="A71" s="153" t="s">
        <v>741</v>
      </c>
      <c r="B71" s="114"/>
      <c r="C71" s="114"/>
      <c r="D71" s="114"/>
      <c r="E71" s="114"/>
      <c r="F71" s="114"/>
      <c r="G71" s="114"/>
      <c r="H71" s="114"/>
      <c r="I71" s="114"/>
      <c r="J71" s="120"/>
      <c r="K71" s="152">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14"/>
      <c r="M71" s="114"/>
      <c r="N71" s="120"/>
      <c r="O71" s="152">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14"/>
      <c r="Q71" s="114"/>
      <c r="R71" s="120"/>
      <c r="S71" s="152">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14"/>
      <c r="U71" s="114"/>
      <c r="V71" s="120"/>
      <c r="W71" s="152">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14"/>
      <c r="Y71" s="114"/>
      <c r="Z71" s="120"/>
      <c r="AA71" s="152">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14"/>
      <c r="AC71" s="114"/>
      <c r="AD71" s="120"/>
      <c r="AE71" s="152">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14"/>
      <c r="AG71" s="114"/>
      <c r="AH71" s="120"/>
      <c r="AI71" s="152">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14"/>
      <c r="AK71" s="114"/>
      <c r="AL71" s="120"/>
      <c r="AM71" s="152">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14"/>
      <c r="AO71" s="114"/>
      <c r="AP71" s="120"/>
      <c r="AQ71" s="152">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14"/>
      <c r="AS71" s="114"/>
      <c r="AT71" s="120"/>
      <c r="AU71" s="152">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14"/>
      <c r="AW71" s="114"/>
      <c r="AX71" s="120"/>
      <c r="AY71" s="152">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14"/>
      <c r="BA71" s="114"/>
      <c r="BB71" s="120"/>
      <c r="BC71" s="152">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14"/>
      <c r="BE71" s="114"/>
      <c r="BF71" s="120"/>
    </row>
    <row r="72" spans="1:58" ht="12.75" customHeight="1" x14ac:dyDescent="0.2">
      <c r="A72" s="117" t="s">
        <v>742</v>
      </c>
      <c r="B72" s="114"/>
      <c r="C72" s="114"/>
      <c r="D72" s="114"/>
      <c r="E72" s="114"/>
      <c r="F72" s="114"/>
      <c r="G72" s="114"/>
      <c r="H72" s="114"/>
      <c r="I72" s="114"/>
      <c r="J72" s="120"/>
      <c r="K72" s="152">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14"/>
      <c r="M72" s="114"/>
      <c r="N72" s="120"/>
      <c r="O72" s="152">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14"/>
      <c r="Q72" s="114"/>
      <c r="R72" s="120"/>
      <c r="S72" s="152">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14"/>
      <c r="U72" s="114"/>
      <c r="V72" s="120"/>
      <c r="W72" s="152">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14"/>
      <c r="Y72" s="114"/>
      <c r="Z72" s="120"/>
      <c r="AA72" s="152">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14"/>
      <c r="AC72" s="114"/>
      <c r="AD72" s="120"/>
      <c r="AE72" s="152">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14"/>
      <c r="AG72" s="114"/>
      <c r="AH72" s="120"/>
      <c r="AI72" s="152">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14"/>
      <c r="AK72" s="114"/>
      <c r="AL72" s="120"/>
      <c r="AM72" s="152">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14"/>
      <c r="AO72" s="114"/>
      <c r="AP72" s="120"/>
      <c r="AQ72" s="152">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14"/>
      <c r="AS72" s="114"/>
      <c r="AT72" s="120"/>
      <c r="AU72" s="152">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14"/>
      <c r="AW72" s="114"/>
      <c r="AX72" s="120"/>
      <c r="AY72" s="152">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14"/>
      <c r="BA72" s="114"/>
      <c r="BB72" s="120"/>
      <c r="BC72" s="152">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14"/>
      <c r="BE72" s="114"/>
      <c r="BF72" s="120"/>
    </row>
    <row r="73" spans="1:58" ht="12.75" customHeight="1" x14ac:dyDescent="0.2">
      <c r="A73" s="117" t="s">
        <v>743</v>
      </c>
      <c r="B73" s="114"/>
      <c r="C73" s="114"/>
      <c r="D73" s="114"/>
      <c r="E73" s="114"/>
      <c r="F73" s="114"/>
      <c r="G73" s="114"/>
      <c r="H73" s="114"/>
      <c r="I73" s="114"/>
      <c r="J73" s="120"/>
      <c r="K73" s="147" t="str">
        <f>IFERROR((K72/K69)*100, "---")</f>
        <v>---</v>
      </c>
      <c r="L73" s="114"/>
      <c r="M73" s="114"/>
      <c r="N73" s="120"/>
      <c r="O73" s="147" t="str">
        <f>IFERROR((O72/O69)*100, "---")</f>
        <v>---</v>
      </c>
      <c r="P73" s="114"/>
      <c r="Q73" s="114"/>
      <c r="R73" s="120"/>
      <c r="S73" s="147" t="str">
        <f>IFERROR((S72/S69)*100, "---")</f>
        <v>---</v>
      </c>
      <c r="T73" s="114"/>
      <c r="U73" s="114"/>
      <c r="V73" s="120"/>
      <c r="W73" s="147" t="str">
        <f>IFERROR((W72/W69)*100, "---")</f>
        <v>---</v>
      </c>
      <c r="X73" s="114"/>
      <c r="Y73" s="114"/>
      <c r="Z73" s="120"/>
      <c r="AA73" s="147" t="str">
        <f>IFERROR((AA72/AA69)*100, "---")</f>
        <v>---</v>
      </c>
      <c r="AB73" s="114"/>
      <c r="AC73" s="114"/>
      <c r="AD73" s="120"/>
      <c r="AE73" s="147" t="str">
        <f>IFERROR((AE72/AE69)*100, "---")</f>
        <v>---</v>
      </c>
      <c r="AF73" s="114"/>
      <c r="AG73" s="114"/>
      <c r="AH73" s="120"/>
      <c r="AI73" s="147" t="str">
        <f>IFERROR((AI72/AI69)*100, "---")</f>
        <v>---</v>
      </c>
      <c r="AJ73" s="114"/>
      <c r="AK73" s="114"/>
      <c r="AL73" s="120"/>
      <c r="AM73" s="147" t="str">
        <f>IFERROR((AM72/AM69)*100, "---")</f>
        <v>---</v>
      </c>
      <c r="AN73" s="114"/>
      <c r="AO73" s="114"/>
      <c r="AP73" s="120"/>
      <c r="AQ73" s="147" t="str">
        <f>IFERROR((AQ72/AQ69)*100, "---")</f>
        <v>---</v>
      </c>
      <c r="AR73" s="114"/>
      <c r="AS73" s="114"/>
      <c r="AT73" s="120"/>
      <c r="AU73" s="147" t="str">
        <f>IFERROR((AU72/AU69)*100, "---")</f>
        <v>---</v>
      </c>
      <c r="AV73" s="114"/>
      <c r="AW73" s="114"/>
      <c r="AX73" s="120"/>
      <c r="AY73" s="147" t="str">
        <f>IFERROR((AY72/AY69)*100, "---")</f>
        <v>---</v>
      </c>
      <c r="AZ73" s="114"/>
      <c r="BA73" s="114"/>
      <c r="BB73" s="120"/>
      <c r="BC73" s="147" t="str">
        <f>IFERROR((BC72/BC69)*100, "---")</f>
        <v>---</v>
      </c>
      <c r="BD73" s="114"/>
      <c r="BE73" s="114"/>
      <c r="BF73" s="120"/>
    </row>
    <row r="74" spans="1:58" ht="12.75" customHeight="1" x14ac:dyDescent="0.2">
      <c r="A74" s="117" t="s">
        <v>230</v>
      </c>
      <c r="B74" s="114"/>
      <c r="C74" s="114"/>
      <c r="D74" s="114"/>
      <c r="E74" s="114"/>
      <c r="F74" s="114"/>
      <c r="G74" s="114"/>
      <c r="H74" s="114"/>
      <c r="I74" s="114"/>
      <c r="J74" s="120"/>
      <c r="K74" s="152">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14"/>
      <c r="M74" s="114"/>
      <c r="N74" s="120"/>
      <c r="O74" s="152">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14"/>
      <c r="Q74" s="114"/>
      <c r="R74" s="120"/>
      <c r="S74" s="152">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14"/>
      <c r="U74" s="114"/>
      <c r="V74" s="120"/>
      <c r="W74" s="152">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14"/>
      <c r="Y74" s="114"/>
      <c r="Z74" s="120"/>
      <c r="AA74" s="152">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14"/>
      <c r="AC74" s="114"/>
      <c r="AD74" s="120"/>
      <c r="AE74" s="152">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14"/>
      <c r="AG74" s="114"/>
      <c r="AH74" s="120"/>
      <c r="AI74" s="152">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14"/>
      <c r="AK74" s="114"/>
      <c r="AL74" s="120"/>
      <c r="AM74" s="152">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14"/>
      <c r="AO74" s="114"/>
      <c r="AP74" s="120"/>
      <c r="AQ74" s="152">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14"/>
      <c r="AS74" s="114"/>
      <c r="AT74" s="120"/>
      <c r="AU74" s="152">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14"/>
      <c r="AW74" s="114"/>
      <c r="AX74" s="120"/>
      <c r="AY74" s="152">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14"/>
      <c r="BA74" s="114"/>
      <c r="BB74" s="120"/>
      <c r="BC74" s="152">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14"/>
      <c r="BE74" s="114"/>
      <c r="BF74" s="120"/>
    </row>
    <row r="75" spans="1:58" ht="12.75" customHeight="1" x14ac:dyDescent="0.2">
      <c r="A75" s="113" t="s">
        <v>336</v>
      </c>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c r="BE75" s="114"/>
      <c r="BF75" s="115"/>
    </row>
    <row r="76" spans="1:58" ht="12.75" customHeight="1" x14ac:dyDescent="0.2">
      <c r="A76" s="117" t="s">
        <v>112</v>
      </c>
      <c r="B76" s="114"/>
      <c r="C76" s="114"/>
      <c r="D76" s="114"/>
      <c r="E76" s="114"/>
      <c r="F76" s="114"/>
      <c r="G76" s="114"/>
      <c r="H76" s="114"/>
      <c r="I76" s="114"/>
      <c r="J76" s="120"/>
      <c r="K76" s="152">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14"/>
      <c r="M76" s="114"/>
      <c r="N76" s="120"/>
      <c r="O76" s="152">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14"/>
      <c r="Q76" s="114"/>
      <c r="R76" s="120"/>
      <c r="S76" s="152">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14"/>
      <c r="U76" s="114"/>
      <c r="V76" s="120"/>
      <c r="W76" s="152">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14"/>
      <c r="Y76" s="114"/>
      <c r="Z76" s="120"/>
      <c r="AA76" s="152">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14"/>
      <c r="AC76" s="114"/>
      <c r="AD76" s="120"/>
      <c r="AE76" s="152">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14"/>
      <c r="AG76" s="114"/>
      <c r="AH76" s="120"/>
      <c r="AI76" s="152">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14"/>
      <c r="AK76" s="114"/>
      <c r="AL76" s="120"/>
      <c r="AM76" s="152">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14"/>
      <c r="AO76" s="114"/>
      <c r="AP76" s="120"/>
      <c r="AQ76" s="152">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14"/>
      <c r="AS76" s="114"/>
      <c r="AT76" s="120"/>
      <c r="AU76" s="152">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14"/>
      <c r="AW76" s="114"/>
      <c r="AX76" s="120"/>
      <c r="AY76" s="152">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14"/>
      <c r="BA76" s="114"/>
      <c r="BB76" s="120"/>
      <c r="BC76" s="152">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14"/>
      <c r="BE76" s="114"/>
      <c r="BF76" s="120"/>
    </row>
    <row r="77" spans="1:58" ht="12.75" customHeight="1" x14ac:dyDescent="0.2">
      <c r="A77" s="153" t="s">
        <v>114</v>
      </c>
      <c r="B77" s="114"/>
      <c r="C77" s="114"/>
      <c r="D77" s="114"/>
      <c r="E77" s="114"/>
      <c r="F77" s="114"/>
      <c r="G77" s="114"/>
      <c r="H77" s="114"/>
      <c r="I77" s="114"/>
      <c r="J77" s="120"/>
      <c r="K77" s="152">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14"/>
      <c r="M77" s="114"/>
      <c r="N77" s="120"/>
      <c r="O77" s="152">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14"/>
      <c r="Q77" s="114"/>
      <c r="R77" s="120"/>
      <c r="S77" s="152">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14"/>
      <c r="U77" s="114"/>
      <c r="V77" s="120"/>
      <c r="W77" s="152">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14"/>
      <c r="Y77" s="114"/>
      <c r="Z77" s="120"/>
      <c r="AA77" s="152">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14"/>
      <c r="AC77" s="114"/>
      <c r="AD77" s="120"/>
      <c r="AE77" s="152">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14"/>
      <c r="AG77" s="114"/>
      <c r="AH77" s="120"/>
      <c r="AI77" s="152">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14"/>
      <c r="AK77" s="114"/>
      <c r="AL77" s="120"/>
      <c r="AM77" s="152">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14"/>
      <c r="AO77" s="114"/>
      <c r="AP77" s="120"/>
      <c r="AQ77" s="152">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14"/>
      <c r="AS77" s="114"/>
      <c r="AT77" s="120"/>
      <c r="AU77" s="152">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14"/>
      <c r="AW77" s="114"/>
      <c r="AX77" s="120"/>
      <c r="AY77" s="152">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14"/>
      <c r="BA77" s="114"/>
      <c r="BB77" s="120"/>
      <c r="BC77" s="152">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14"/>
      <c r="BE77" s="114"/>
      <c r="BF77" s="120"/>
    </row>
    <row r="78" spans="1:58" ht="12.75" customHeight="1" x14ac:dyDescent="0.2">
      <c r="A78" s="153" t="s">
        <v>116</v>
      </c>
      <c r="B78" s="114"/>
      <c r="C78" s="114"/>
      <c r="D78" s="114"/>
      <c r="E78" s="114"/>
      <c r="F78" s="114"/>
      <c r="G78" s="114"/>
      <c r="H78" s="114"/>
      <c r="I78" s="114"/>
      <c r="J78" s="120"/>
      <c r="K78" s="152">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14"/>
      <c r="M78" s="114"/>
      <c r="N78" s="120"/>
      <c r="O78" s="152">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14"/>
      <c r="Q78" s="114"/>
      <c r="R78" s="120"/>
      <c r="S78" s="152">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14"/>
      <c r="U78" s="114"/>
      <c r="V78" s="120"/>
      <c r="W78" s="152">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14"/>
      <c r="Y78" s="114"/>
      <c r="Z78" s="120"/>
      <c r="AA78" s="152">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14"/>
      <c r="AC78" s="114"/>
      <c r="AD78" s="120"/>
      <c r="AE78" s="152">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14"/>
      <c r="AG78" s="114"/>
      <c r="AH78" s="120"/>
      <c r="AI78" s="152">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14"/>
      <c r="AK78" s="114"/>
      <c r="AL78" s="120"/>
      <c r="AM78" s="152">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14"/>
      <c r="AO78" s="114"/>
      <c r="AP78" s="120"/>
      <c r="AQ78" s="152">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14"/>
      <c r="AS78" s="114"/>
      <c r="AT78" s="120"/>
      <c r="AU78" s="152">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14"/>
      <c r="AW78" s="114"/>
      <c r="AX78" s="120"/>
      <c r="AY78" s="152">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14"/>
      <c r="BA78" s="114"/>
      <c r="BB78" s="120"/>
      <c r="BC78" s="152">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14"/>
      <c r="BE78" s="114"/>
      <c r="BF78" s="120"/>
    </row>
    <row r="79" spans="1:58" ht="12.75" customHeight="1" x14ac:dyDescent="0.2">
      <c r="A79" s="117" t="s">
        <v>119</v>
      </c>
      <c r="B79" s="114"/>
      <c r="C79" s="114"/>
      <c r="D79" s="114"/>
      <c r="E79" s="114"/>
      <c r="F79" s="114"/>
      <c r="G79" s="114"/>
      <c r="H79" s="114"/>
      <c r="I79" s="114"/>
      <c r="J79" s="120"/>
      <c r="K79" s="152">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14"/>
      <c r="M79" s="114"/>
      <c r="N79" s="120"/>
      <c r="O79" s="152">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14"/>
      <c r="Q79" s="114"/>
      <c r="R79" s="120"/>
      <c r="S79" s="152">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14"/>
      <c r="U79" s="114"/>
      <c r="V79" s="120"/>
      <c r="W79" s="152">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14"/>
      <c r="Y79" s="114"/>
      <c r="Z79" s="120"/>
      <c r="AA79" s="152">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14"/>
      <c r="AC79" s="114"/>
      <c r="AD79" s="120"/>
      <c r="AE79" s="152">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14"/>
      <c r="AG79" s="114"/>
      <c r="AH79" s="120"/>
      <c r="AI79" s="152">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14"/>
      <c r="AK79" s="114"/>
      <c r="AL79" s="120"/>
      <c r="AM79" s="152">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14"/>
      <c r="AO79" s="114"/>
      <c r="AP79" s="120"/>
      <c r="AQ79" s="152">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14"/>
      <c r="AS79" s="114"/>
      <c r="AT79" s="120"/>
      <c r="AU79" s="152">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14"/>
      <c r="AW79" s="114"/>
      <c r="AX79" s="120"/>
      <c r="AY79" s="152">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14"/>
      <c r="BA79" s="114"/>
      <c r="BB79" s="120"/>
      <c r="BC79" s="152">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14"/>
      <c r="BE79" s="114"/>
      <c r="BF79" s="120"/>
    </row>
    <row r="80" spans="1:58" ht="12.75" customHeight="1" x14ac:dyDescent="0.2">
      <c r="A80" s="153" t="s">
        <v>733</v>
      </c>
      <c r="B80" s="114"/>
      <c r="C80" s="114"/>
      <c r="D80" s="114"/>
      <c r="E80" s="114"/>
      <c r="F80" s="114"/>
      <c r="G80" s="114"/>
      <c r="H80" s="114"/>
      <c r="I80" s="114"/>
      <c r="J80" s="120"/>
      <c r="K80" s="152">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14"/>
      <c r="M80" s="114"/>
      <c r="N80" s="120"/>
      <c r="O80" s="152">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14"/>
      <c r="Q80" s="114"/>
      <c r="R80" s="120"/>
      <c r="S80" s="152">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14"/>
      <c r="U80" s="114"/>
      <c r="V80" s="120"/>
      <c r="W80" s="152">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14"/>
      <c r="Y80" s="114"/>
      <c r="Z80" s="120"/>
      <c r="AA80" s="152">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14"/>
      <c r="AC80" s="114"/>
      <c r="AD80" s="120"/>
      <c r="AE80" s="152">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14"/>
      <c r="AG80" s="114"/>
      <c r="AH80" s="120"/>
      <c r="AI80" s="152">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14"/>
      <c r="AK80" s="114"/>
      <c r="AL80" s="120"/>
      <c r="AM80" s="152">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14"/>
      <c r="AO80" s="114"/>
      <c r="AP80" s="120"/>
      <c r="AQ80" s="152">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14"/>
      <c r="AS80" s="114"/>
      <c r="AT80" s="120"/>
      <c r="AU80" s="152">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14"/>
      <c r="AW80" s="114"/>
      <c r="AX80" s="120"/>
      <c r="AY80" s="152">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14"/>
      <c r="BA80" s="114"/>
      <c r="BB80" s="120"/>
      <c r="BC80" s="152">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14"/>
      <c r="BE80" s="114"/>
      <c r="BF80" s="120"/>
    </row>
    <row r="81" spans="1:58" ht="12.75" customHeight="1" x14ac:dyDescent="0.2">
      <c r="A81" s="153" t="s">
        <v>734</v>
      </c>
      <c r="B81" s="114"/>
      <c r="C81" s="114"/>
      <c r="D81" s="114"/>
      <c r="E81" s="114"/>
      <c r="F81" s="114"/>
      <c r="G81" s="114"/>
      <c r="H81" s="114"/>
      <c r="I81" s="114"/>
      <c r="J81" s="120"/>
      <c r="K81" s="152">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14"/>
      <c r="M81" s="114"/>
      <c r="N81" s="120"/>
      <c r="O81" s="152">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14"/>
      <c r="Q81" s="114"/>
      <c r="R81" s="120"/>
      <c r="S81" s="152">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14"/>
      <c r="U81" s="114"/>
      <c r="V81" s="120"/>
      <c r="W81" s="152">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14"/>
      <c r="Y81" s="114"/>
      <c r="Z81" s="120"/>
      <c r="AA81" s="152">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14"/>
      <c r="AC81" s="114"/>
      <c r="AD81" s="120"/>
      <c r="AE81" s="152">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14"/>
      <c r="AG81" s="114"/>
      <c r="AH81" s="120"/>
      <c r="AI81" s="152">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14"/>
      <c r="AK81" s="114"/>
      <c r="AL81" s="120"/>
      <c r="AM81" s="152">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14"/>
      <c r="AO81" s="114"/>
      <c r="AP81" s="120"/>
      <c r="AQ81" s="152">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14"/>
      <c r="AS81" s="114"/>
      <c r="AT81" s="120"/>
      <c r="AU81" s="152">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14"/>
      <c r="AW81" s="114"/>
      <c r="AX81" s="120"/>
      <c r="AY81" s="152">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14"/>
      <c r="BA81" s="114"/>
      <c r="BB81" s="120"/>
      <c r="BC81" s="152">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14"/>
      <c r="BE81" s="114"/>
      <c r="BF81" s="120"/>
    </row>
    <row r="82" spans="1:58" ht="12.75" customHeight="1" x14ac:dyDescent="0.2">
      <c r="A82" s="117" t="s">
        <v>131</v>
      </c>
      <c r="B82" s="114"/>
      <c r="C82" s="114"/>
      <c r="D82" s="114"/>
      <c r="E82" s="114"/>
      <c r="F82" s="114"/>
      <c r="G82" s="114"/>
      <c r="H82" s="114"/>
      <c r="I82" s="114"/>
      <c r="J82" s="120"/>
      <c r="K82" s="152">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14"/>
      <c r="M82" s="114"/>
      <c r="N82" s="120"/>
      <c r="O82" s="152">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14"/>
      <c r="Q82" s="114"/>
      <c r="R82" s="120"/>
      <c r="S82" s="152">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14"/>
      <c r="U82" s="114"/>
      <c r="V82" s="120"/>
      <c r="W82" s="152">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14"/>
      <c r="Y82" s="114"/>
      <c r="Z82" s="120"/>
      <c r="AA82" s="152">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14"/>
      <c r="AC82" s="114"/>
      <c r="AD82" s="120"/>
      <c r="AE82" s="152">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14"/>
      <c r="AG82" s="114"/>
      <c r="AH82" s="120"/>
      <c r="AI82" s="152">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14"/>
      <c r="AK82" s="114"/>
      <c r="AL82" s="120"/>
      <c r="AM82" s="152">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14"/>
      <c r="AO82" s="114"/>
      <c r="AP82" s="120"/>
      <c r="AQ82" s="152">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14"/>
      <c r="AS82" s="114"/>
      <c r="AT82" s="120"/>
      <c r="AU82" s="152">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14"/>
      <c r="AW82" s="114"/>
      <c r="AX82" s="120"/>
      <c r="AY82" s="152">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14"/>
      <c r="BA82" s="114"/>
      <c r="BB82" s="120"/>
      <c r="BC82" s="152">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14"/>
      <c r="BE82" s="114"/>
      <c r="BF82" s="120"/>
    </row>
    <row r="83" spans="1:58" ht="12.75" customHeight="1" x14ac:dyDescent="0.2">
      <c r="A83" s="117" t="s">
        <v>735</v>
      </c>
      <c r="B83" s="114"/>
      <c r="C83" s="114"/>
      <c r="D83" s="114"/>
      <c r="E83" s="114"/>
      <c r="F83" s="114"/>
      <c r="G83" s="114"/>
      <c r="H83" s="114"/>
      <c r="I83" s="114"/>
      <c r="J83" s="120"/>
      <c r="K83" s="152">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14"/>
      <c r="M83" s="114"/>
      <c r="N83" s="120"/>
      <c r="O83" s="152">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14"/>
      <c r="Q83" s="114"/>
      <c r="R83" s="120"/>
      <c r="S83" s="152">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14"/>
      <c r="U83" s="114"/>
      <c r="V83" s="120"/>
      <c r="W83" s="152">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14"/>
      <c r="Y83" s="114"/>
      <c r="Z83" s="120"/>
      <c r="AA83" s="152">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14"/>
      <c r="AC83" s="114"/>
      <c r="AD83" s="120"/>
      <c r="AE83" s="152">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14"/>
      <c r="AG83" s="114"/>
      <c r="AH83" s="120"/>
      <c r="AI83" s="152">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14"/>
      <c r="AK83" s="114"/>
      <c r="AL83" s="120"/>
      <c r="AM83" s="152">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14"/>
      <c r="AO83" s="114"/>
      <c r="AP83" s="120"/>
      <c r="AQ83" s="152">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14"/>
      <c r="AS83" s="114"/>
      <c r="AT83" s="120"/>
      <c r="AU83" s="152">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14"/>
      <c r="AW83" s="114"/>
      <c r="AX83" s="120"/>
      <c r="AY83" s="152">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14"/>
      <c r="BA83" s="114"/>
      <c r="BB83" s="120"/>
      <c r="BC83" s="152">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14"/>
      <c r="BE83" s="114"/>
      <c r="BF83" s="120"/>
    </row>
    <row r="84" spans="1:58" ht="12.75" customHeight="1" x14ac:dyDescent="0.2">
      <c r="A84" s="117" t="s">
        <v>150</v>
      </c>
      <c r="B84" s="114"/>
      <c r="C84" s="114"/>
      <c r="D84" s="114"/>
      <c r="E84" s="114"/>
      <c r="F84" s="114"/>
      <c r="G84" s="114"/>
      <c r="H84" s="114"/>
      <c r="I84" s="114"/>
      <c r="J84" s="120"/>
      <c r="K84" s="152">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14"/>
      <c r="M84" s="114"/>
      <c r="N84" s="120"/>
      <c r="O84" s="152">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14"/>
      <c r="Q84" s="114"/>
      <c r="R84" s="120"/>
      <c r="S84" s="152">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14"/>
      <c r="U84" s="114"/>
      <c r="V84" s="120"/>
      <c r="W84" s="152">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14"/>
      <c r="Y84" s="114"/>
      <c r="Z84" s="120"/>
      <c r="AA84" s="152">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14"/>
      <c r="AC84" s="114"/>
      <c r="AD84" s="120"/>
      <c r="AE84" s="152">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14"/>
      <c r="AG84" s="114"/>
      <c r="AH84" s="120"/>
      <c r="AI84" s="152">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14"/>
      <c r="AK84" s="114"/>
      <c r="AL84" s="120"/>
      <c r="AM84" s="152">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14"/>
      <c r="AO84" s="114"/>
      <c r="AP84" s="120"/>
      <c r="AQ84" s="152">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14"/>
      <c r="AS84" s="114"/>
      <c r="AT84" s="120"/>
      <c r="AU84" s="152">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14"/>
      <c r="AW84" s="114"/>
      <c r="AX84" s="120"/>
      <c r="AY84" s="152">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14"/>
      <c r="BA84" s="114"/>
      <c r="BB84" s="120"/>
      <c r="BC84" s="152">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14"/>
      <c r="BE84" s="114"/>
      <c r="BF84" s="120"/>
    </row>
    <row r="85" spans="1:58" ht="12.75" customHeight="1" x14ac:dyDescent="0.2">
      <c r="A85" s="117" t="s">
        <v>218</v>
      </c>
      <c r="B85" s="114"/>
      <c r="C85" s="114"/>
      <c r="D85" s="114"/>
      <c r="E85" s="114"/>
      <c r="F85" s="114"/>
      <c r="G85" s="114"/>
      <c r="H85" s="114"/>
      <c r="I85" s="114"/>
      <c r="J85" s="120"/>
      <c r="K85" s="152">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14"/>
      <c r="M85" s="114"/>
      <c r="N85" s="120"/>
      <c r="O85" s="152">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14"/>
      <c r="Q85" s="114"/>
      <c r="R85" s="120"/>
      <c r="S85" s="152">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14"/>
      <c r="U85" s="114"/>
      <c r="V85" s="120"/>
      <c r="W85" s="152">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14"/>
      <c r="Y85" s="114"/>
      <c r="Z85" s="120"/>
      <c r="AA85" s="152">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14"/>
      <c r="AC85" s="114"/>
      <c r="AD85" s="120"/>
      <c r="AE85" s="152">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14"/>
      <c r="AG85" s="114"/>
      <c r="AH85" s="120"/>
      <c r="AI85" s="152">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14"/>
      <c r="AK85" s="114"/>
      <c r="AL85" s="120"/>
      <c r="AM85" s="152">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14"/>
      <c r="AO85" s="114"/>
      <c r="AP85" s="120"/>
      <c r="AQ85" s="152">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14"/>
      <c r="AS85" s="114"/>
      <c r="AT85" s="120"/>
      <c r="AU85" s="152">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14"/>
      <c r="AW85" s="114"/>
      <c r="AX85" s="120"/>
      <c r="AY85" s="152">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14"/>
      <c r="BA85" s="114"/>
      <c r="BB85" s="120"/>
      <c r="BC85" s="152">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14"/>
      <c r="BE85" s="114"/>
      <c r="BF85" s="120"/>
    </row>
    <row r="86" spans="1:58" ht="12.75" customHeight="1" x14ac:dyDescent="0.2">
      <c r="A86" s="117" t="s">
        <v>736</v>
      </c>
      <c r="B86" s="114"/>
      <c r="C86" s="114"/>
      <c r="D86" s="114"/>
      <c r="E86" s="114"/>
      <c r="F86" s="114"/>
      <c r="G86" s="114"/>
      <c r="H86" s="114"/>
      <c r="I86" s="114"/>
      <c r="J86" s="120"/>
      <c r="K86" s="137">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14"/>
      <c r="M86" s="114"/>
      <c r="N86" s="120"/>
      <c r="O86" s="137">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14"/>
      <c r="Q86" s="114"/>
      <c r="R86" s="120"/>
      <c r="S86" s="137">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14"/>
      <c r="U86" s="114"/>
      <c r="V86" s="120"/>
      <c r="W86" s="137">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14"/>
      <c r="Y86" s="114"/>
      <c r="Z86" s="120"/>
      <c r="AA86" s="137">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14"/>
      <c r="AC86" s="114"/>
      <c r="AD86" s="120"/>
      <c r="AE86" s="137">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14"/>
      <c r="AG86" s="114"/>
      <c r="AH86" s="120"/>
      <c r="AI86" s="137">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14"/>
      <c r="AK86" s="114"/>
      <c r="AL86" s="120"/>
      <c r="AM86" s="137">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14"/>
      <c r="AO86" s="114"/>
      <c r="AP86" s="120"/>
      <c r="AQ86" s="137">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14"/>
      <c r="AS86" s="114"/>
      <c r="AT86" s="120"/>
      <c r="AU86" s="137">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14"/>
      <c r="AW86" s="114"/>
      <c r="AX86" s="120"/>
      <c r="AY86" s="137">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14"/>
      <c r="BA86" s="114"/>
      <c r="BB86" s="120"/>
      <c r="BC86" s="137">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14"/>
      <c r="BE86" s="114"/>
      <c r="BF86" s="120"/>
    </row>
    <row r="87" spans="1:58" ht="12.75" customHeight="1" x14ac:dyDescent="0.2">
      <c r="A87" s="153" t="s">
        <v>737</v>
      </c>
      <c r="B87" s="114"/>
      <c r="C87" s="114"/>
      <c r="D87" s="114"/>
      <c r="E87" s="114"/>
      <c r="F87" s="114"/>
      <c r="G87" s="114"/>
      <c r="H87" s="114"/>
      <c r="I87" s="114"/>
      <c r="J87" s="120"/>
      <c r="K87" s="137">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14"/>
      <c r="M87" s="114"/>
      <c r="N87" s="120"/>
      <c r="O87" s="137">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14"/>
      <c r="Q87" s="114"/>
      <c r="R87" s="120"/>
      <c r="S87" s="137">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14"/>
      <c r="U87" s="114"/>
      <c r="V87" s="120"/>
      <c r="W87" s="137">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14"/>
      <c r="Y87" s="114"/>
      <c r="Z87" s="120"/>
      <c r="AA87" s="137">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14"/>
      <c r="AC87" s="114"/>
      <c r="AD87" s="120"/>
      <c r="AE87" s="137">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14"/>
      <c r="AG87" s="114"/>
      <c r="AH87" s="120"/>
      <c r="AI87" s="137">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14"/>
      <c r="AK87" s="114"/>
      <c r="AL87" s="120"/>
      <c r="AM87" s="137">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14"/>
      <c r="AO87" s="114"/>
      <c r="AP87" s="120"/>
      <c r="AQ87" s="137">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14"/>
      <c r="AS87" s="114"/>
      <c r="AT87" s="120"/>
      <c r="AU87" s="137">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14"/>
      <c r="AW87" s="114"/>
      <c r="AX87" s="120"/>
      <c r="AY87" s="137">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14"/>
      <c r="BA87" s="114"/>
      <c r="BB87" s="120"/>
      <c r="BC87" s="137">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14"/>
      <c r="BE87" s="114"/>
      <c r="BF87" s="120"/>
    </row>
    <row r="88" spans="1:58" ht="12.75" customHeight="1" x14ac:dyDescent="0.2">
      <c r="A88" s="153" t="s">
        <v>738</v>
      </c>
      <c r="B88" s="114"/>
      <c r="C88" s="114"/>
      <c r="D88" s="114"/>
      <c r="E88" s="114"/>
      <c r="F88" s="114"/>
      <c r="G88" s="114"/>
      <c r="H88" s="114"/>
      <c r="I88" s="114"/>
      <c r="J88" s="120"/>
      <c r="K88" s="137">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14"/>
      <c r="M88" s="114"/>
      <c r="N88" s="120"/>
      <c r="O88" s="137">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14"/>
      <c r="Q88" s="114"/>
      <c r="R88" s="120"/>
      <c r="S88" s="137">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14"/>
      <c r="U88" s="114"/>
      <c r="V88" s="120"/>
      <c r="W88" s="137">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14"/>
      <c r="Y88" s="114"/>
      <c r="Z88" s="120"/>
      <c r="AA88" s="137">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14"/>
      <c r="AC88" s="114"/>
      <c r="AD88" s="120"/>
      <c r="AE88" s="137">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14"/>
      <c r="AG88" s="114"/>
      <c r="AH88" s="120"/>
      <c r="AI88" s="137">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14"/>
      <c r="AK88" s="114"/>
      <c r="AL88" s="120"/>
      <c r="AM88" s="137">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14"/>
      <c r="AO88" s="114"/>
      <c r="AP88" s="120"/>
      <c r="AQ88" s="137">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14"/>
      <c r="AS88" s="114"/>
      <c r="AT88" s="120"/>
      <c r="AU88" s="137">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14"/>
      <c r="AW88" s="114"/>
      <c r="AX88" s="120"/>
      <c r="AY88" s="137">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14"/>
      <c r="BA88" s="114"/>
      <c r="BB88" s="120"/>
      <c r="BC88" s="137">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14"/>
      <c r="BE88" s="114"/>
      <c r="BF88" s="120"/>
    </row>
    <row r="89" spans="1:58" ht="12.75" customHeight="1" x14ac:dyDescent="0.2">
      <c r="A89" s="117" t="s">
        <v>739</v>
      </c>
      <c r="B89" s="114"/>
      <c r="C89" s="114"/>
      <c r="D89" s="114"/>
      <c r="E89" s="114"/>
      <c r="F89" s="114"/>
      <c r="G89" s="114"/>
      <c r="H89" s="114"/>
      <c r="I89" s="114"/>
      <c r="J89" s="120"/>
      <c r="K89" s="152">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14"/>
      <c r="M89" s="114"/>
      <c r="N89" s="120"/>
      <c r="O89" s="152">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14"/>
      <c r="Q89" s="114"/>
      <c r="R89" s="120"/>
      <c r="S89" s="152">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14"/>
      <c r="U89" s="114"/>
      <c r="V89" s="120"/>
      <c r="W89" s="152">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14"/>
      <c r="Y89" s="114"/>
      <c r="Z89" s="120"/>
      <c r="AA89" s="152">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14"/>
      <c r="AC89" s="114"/>
      <c r="AD89" s="120"/>
      <c r="AE89" s="152">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14"/>
      <c r="AG89" s="114"/>
      <c r="AH89" s="120"/>
      <c r="AI89" s="152">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14"/>
      <c r="AK89" s="114"/>
      <c r="AL89" s="120"/>
      <c r="AM89" s="152">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14"/>
      <c r="AO89" s="114"/>
      <c r="AP89" s="120"/>
      <c r="AQ89" s="152">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14"/>
      <c r="AS89" s="114"/>
      <c r="AT89" s="120"/>
      <c r="AU89" s="152">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14"/>
      <c r="AW89" s="114"/>
      <c r="AX89" s="120"/>
      <c r="AY89" s="152">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14"/>
      <c r="BA89" s="114"/>
      <c r="BB89" s="120"/>
      <c r="BC89" s="152">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14"/>
      <c r="BE89" s="114"/>
      <c r="BF89" s="120"/>
    </row>
    <row r="90" spans="1:58" ht="12.75" customHeight="1" x14ac:dyDescent="0.2">
      <c r="A90" s="153" t="s">
        <v>740</v>
      </c>
      <c r="B90" s="114"/>
      <c r="C90" s="114"/>
      <c r="D90" s="114"/>
      <c r="E90" s="114"/>
      <c r="F90" s="114"/>
      <c r="G90" s="114"/>
      <c r="H90" s="114"/>
      <c r="I90" s="114"/>
      <c r="J90" s="120"/>
      <c r="K90" s="152">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14"/>
      <c r="M90" s="114"/>
      <c r="N90" s="120"/>
      <c r="O90" s="152">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14"/>
      <c r="Q90" s="114"/>
      <c r="R90" s="120"/>
      <c r="S90" s="152">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14"/>
      <c r="U90" s="114"/>
      <c r="V90" s="120"/>
      <c r="W90" s="152">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14"/>
      <c r="Y90" s="114"/>
      <c r="Z90" s="120"/>
      <c r="AA90" s="152">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14"/>
      <c r="AC90" s="114"/>
      <c r="AD90" s="120"/>
      <c r="AE90" s="152">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14"/>
      <c r="AG90" s="114"/>
      <c r="AH90" s="120"/>
      <c r="AI90" s="152">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14"/>
      <c r="AK90" s="114"/>
      <c r="AL90" s="120"/>
      <c r="AM90" s="152">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14"/>
      <c r="AO90" s="114"/>
      <c r="AP90" s="120"/>
      <c r="AQ90" s="152">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14"/>
      <c r="AS90" s="114"/>
      <c r="AT90" s="120"/>
      <c r="AU90" s="152">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14"/>
      <c r="AW90" s="114"/>
      <c r="AX90" s="120"/>
      <c r="AY90" s="152">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14"/>
      <c r="BA90" s="114"/>
      <c r="BB90" s="120"/>
      <c r="BC90" s="152">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14"/>
      <c r="BE90" s="114"/>
      <c r="BF90" s="120"/>
    </row>
    <row r="91" spans="1:58" ht="12.75" customHeight="1" x14ac:dyDescent="0.2">
      <c r="A91" s="153" t="s">
        <v>741</v>
      </c>
      <c r="B91" s="114"/>
      <c r="C91" s="114"/>
      <c r="D91" s="114"/>
      <c r="E91" s="114"/>
      <c r="F91" s="114"/>
      <c r="G91" s="114"/>
      <c r="H91" s="114"/>
      <c r="I91" s="114"/>
      <c r="J91" s="120"/>
      <c r="K91" s="152">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14"/>
      <c r="M91" s="114"/>
      <c r="N91" s="120"/>
      <c r="O91" s="152">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14"/>
      <c r="Q91" s="114"/>
      <c r="R91" s="120"/>
      <c r="S91" s="152">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14"/>
      <c r="U91" s="114"/>
      <c r="V91" s="120"/>
      <c r="W91" s="152">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14"/>
      <c r="Y91" s="114"/>
      <c r="Z91" s="120"/>
      <c r="AA91" s="152">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14"/>
      <c r="AC91" s="114"/>
      <c r="AD91" s="120"/>
      <c r="AE91" s="152">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14"/>
      <c r="AG91" s="114"/>
      <c r="AH91" s="120"/>
      <c r="AI91" s="152">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14"/>
      <c r="AK91" s="114"/>
      <c r="AL91" s="120"/>
      <c r="AM91" s="152">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14"/>
      <c r="AO91" s="114"/>
      <c r="AP91" s="120"/>
      <c r="AQ91" s="152">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14"/>
      <c r="AS91" s="114"/>
      <c r="AT91" s="120"/>
      <c r="AU91" s="152">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14"/>
      <c r="AW91" s="114"/>
      <c r="AX91" s="120"/>
      <c r="AY91" s="152">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14"/>
      <c r="BA91" s="114"/>
      <c r="BB91" s="120"/>
      <c r="BC91" s="152">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14"/>
      <c r="BE91" s="114"/>
      <c r="BF91" s="120"/>
    </row>
    <row r="92" spans="1:58" ht="12.75" customHeight="1" x14ac:dyDescent="0.2">
      <c r="A92" s="117" t="s">
        <v>742</v>
      </c>
      <c r="B92" s="114"/>
      <c r="C92" s="114"/>
      <c r="D92" s="114"/>
      <c r="E92" s="114"/>
      <c r="F92" s="114"/>
      <c r="G92" s="114"/>
      <c r="H92" s="114"/>
      <c r="I92" s="114"/>
      <c r="J92" s="120"/>
      <c r="K92" s="152">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14"/>
      <c r="M92" s="114"/>
      <c r="N92" s="120"/>
      <c r="O92" s="152">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14"/>
      <c r="Q92" s="114"/>
      <c r="R92" s="120"/>
      <c r="S92" s="152">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14"/>
      <c r="U92" s="114"/>
      <c r="V92" s="120"/>
      <c r="W92" s="152">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14"/>
      <c r="Y92" s="114"/>
      <c r="Z92" s="120"/>
      <c r="AA92" s="152">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14"/>
      <c r="AC92" s="114"/>
      <c r="AD92" s="120"/>
      <c r="AE92" s="152">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14"/>
      <c r="AG92" s="114"/>
      <c r="AH92" s="120"/>
      <c r="AI92" s="152">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14"/>
      <c r="AK92" s="114"/>
      <c r="AL92" s="120"/>
      <c r="AM92" s="152">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14"/>
      <c r="AO92" s="114"/>
      <c r="AP92" s="120"/>
      <c r="AQ92" s="152">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14"/>
      <c r="AS92" s="114"/>
      <c r="AT92" s="120"/>
      <c r="AU92" s="152">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14"/>
      <c r="AW92" s="114"/>
      <c r="AX92" s="120"/>
      <c r="AY92" s="152">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14"/>
      <c r="BA92" s="114"/>
      <c r="BB92" s="120"/>
      <c r="BC92" s="152">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14"/>
      <c r="BE92" s="114"/>
      <c r="BF92" s="120"/>
    </row>
    <row r="93" spans="1:58" ht="12.75" customHeight="1" x14ac:dyDescent="0.2">
      <c r="A93" s="117" t="s">
        <v>743</v>
      </c>
      <c r="B93" s="114"/>
      <c r="C93" s="114"/>
      <c r="D93" s="114"/>
      <c r="E93" s="114"/>
      <c r="F93" s="114"/>
      <c r="G93" s="114"/>
      <c r="H93" s="114"/>
      <c r="I93" s="114"/>
      <c r="J93" s="120"/>
      <c r="K93" s="152" t="str">
        <f>IFERROR((K92/K89)*100, "---")</f>
        <v>---</v>
      </c>
      <c r="L93" s="114"/>
      <c r="M93" s="114"/>
      <c r="N93" s="120"/>
      <c r="O93" s="152" t="str">
        <f>IFERROR((O92/O89)*100, "---")</f>
        <v>---</v>
      </c>
      <c r="P93" s="114"/>
      <c r="Q93" s="114"/>
      <c r="R93" s="120"/>
      <c r="S93" s="152" t="str">
        <f>IFERROR((S92/S89)*100, "---")</f>
        <v>---</v>
      </c>
      <c r="T93" s="114"/>
      <c r="U93" s="114"/>
      <c r="V93" s="120"/>
      <c r="W93" s="152" t="str">
        <f>IFERROR((W92/W89)*100, "---")</f>
        <v>---</v>
      </c>
      <c r="X93" s="114"/>
      <c r="Y93" s="114"/>
      <c r="Z93" s="120"/>
      <c r="AA93" s="152" t="str">
        <f>IFERROR((AA92/AA89)*100, "---")</f>
        <v>---</v>
      </c>
      <c r="AB93" s="114"/>
      <c r="AC93" s="114"/>
      <c r="AD93" s="120"/>
      <c r="AE93" s="152" t="str">
        <f>IFERROR((AE92/AE89)*100, "---")</f>
        <v>---</v>
      </c>
      <c r="AF93" s="114"/>
      <c r="AG93" s="114"/>
      <c r="AH93" s="120"/>
      <c r="AI93" s="152" t="str">
        <f>IFERROR((AI92/AI89)*100, "---")</f>
        <v>---</v>
      </c>
      <c r="AJ93" s="114"/>
      <c r="AK93" s="114"/>
      <c r="AL93" s="120"/>
      <c r="AM93" s="152" t="str">
        <f>IFERROR((AM92/AM89)*100, "---")</f>
        <v>---</v>
      </c>
      <c r="AN93" s="114"/>
      <c r="AO93" s="114"/>
      <c r="AP93" s="120"/>
      <c r="AQ93" s="152" t="str">
        <f>IFERROR((AQ92/AQ89)*100, "---")</f>
        <v>---</v>
      </c>
      <c r="AR93" s="114"/>
      <c r="AS93" s="114"/>
      <c r="AT93" s="120"/>
      <c r="AU93" s="152" t="str">
        <f>IFERROR((AU92/AU89)*100, "---")</f>
        <v>---</v>
      </c>
      <c r="AV93" s="114"/>
      <c r="AW93" s="114"/>
      <c r="AX93" s="120"/>
      <c r="AY93" s="152" t="str">
        <f>IFERROR((AY92/AY89)*100, "---")</f>
        <v>---</v>
      </c>
      <c r="AZ93" s="114"/>
      <c r="BA93" s="114"/>
      <c r="BB93" s="120"/>
      <c r="BC93" s="152" t="str">
        <f>IFERROR((BC92/BC89)*100, "---")</f>
        <v>---</v>
      </c>
      <c r="BD93" s="114"/>
      <c r="BE93" s="114"/>
      <c r="BF93" s="120"/>
    </row>
    <row r="94" spans="1:58" ht="12.75" customHeight="1" x14ac:dyDescent="0.2">
      <c r="A94" s="117" t="s">
        <v>230</v>
      </c>
      <c r="B94" s="114"/>
      <c r="C94" s="114"/>
      <c r="D94" s="114"/>
      <c r="E94" s="114"/>
      <c r="F94" s="114"/>
      <c r="G94" s="114"/>
      <c r="H94" s="114"/>
      <c r="I94" s="114"/>
      <c r="J94" s="120"/>
      <c r="K94" s="152">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14"/>
      <c r="M94" s="114"/>
      <c r="N94" s="120"/>
      <c r="O94" s="152">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14"/>
      <c r="Q94" s="114"/>
      <c r="R94" s="120"/>
      <c r="S94" s="152">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14"/>
      <c r="U94" s="114"/>
      <c r="V94" s="120"/>
      <c r="W94" s="152">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14"/>
      <c r="Y94" s="114"/>
      <c r="Z94" s="120"/>
      <c r="AA94" s="152">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14"/>
      <c r="AC94" s="114"/>
      <c r="AD94" s="120"/>
      <c r="AE94" s="152">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14"/>
      <c r="AG94" s="114"/>
      <c r="AH94" s="120"/>
      <c r="AI94" s="152">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14"/>
      <c r="AK94" s="114"/>
      <c r="AL94" s="120"/>
      <c r="AM94" s="152">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14"/>
      <c r="AO94" s="114"/>
      <c r="AP94" s="120"/>
      <c r="AQ94" s="152">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14"/>
      <c r="AS94" s="114"/>
      <c r="AT94" s="120"/>
      <c r="AU94" s="152">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14"/>
      <c r="AW94" s="114"/>
      <c r="AX94" s="120"/>
      <c r="AY94" s="152">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14"/>
      <c r="BA94" s="114"/>
      <c r="BB94" s="120"/>
      <c r="BC94" s="152">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14"/>
      <c r="BE94" s="114"/>
      <c r="BF94" s="120"/>
    </row>
    <row r="95" spans="1:58" ht="12.75" customHeight="1" x14ac:dyDescent="0.2">
      <c r="A95" s="113" t="s">
        <v>344</v>
      </c>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c r="AB95" s="114"/>
      <c r="AC95" s="114"/>
      <c r="AD95" s="114"/>
      <c r="AE95" s="114"/>
      <c r="AF95" s="114"/>
      <c r="AG95" s="114"/>
      <c r="AH95" s="114"/>
      <c r="AI95" s="114"/>
      <c r="AJ95" s="114"/>
      <c r="AK95" s="114"/>
      <c r="AL95" s="114"/>
      <c r="AM95" s="114"/>
      <c r="AN95" s="114"/>
      <c r="AO95" s="114"/>
      <c r="AP95" s="114"/>
      <c r="AQ95" s="114"/>
      <c r="AR95" s="114"/>
      <c r="AS95" s="114"/>
      <c r="AT95" s="114"/>
      <c r="AU95" s="114"/>
      <c r="AV95" s="114"/>
      <c r="AW95" s="114"/>
      <c r="AX95" s="114"/>
      <c r="AY95" s="114"/>
      <c r="AZ95" s="114"/>
      <c r="BA95" s="114"/>
      <c r="BB95" s="114"/>
      <c r="BC95" s="114"/>
      <c r="BD95" s="114"/>
      <c r="BE95" s="114"/>
      <c r="BF95" s="115"/>
    </row>
    <row r="96" spans="1:58" ht="12.75" customHeight="1" x14ac:dyDescent="0.2">
      <c r="A96" s="117" t="s">
        <v>112</v>
      </c>
      <c r="B96" s="114"/>
      <c r="C96" s="114"/>
      <c r="D96" s="114"/>
      <c r="E96" s="114"/>
      <c r="F96" s="114"/>
      <c r="G96" s="114"/>
      <c r="H96" s="114"/>
      <c r="I96" s="114"/>
      <c r="J96" s="120"/>
      <c r="K96" s="152">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14"/>
      <c r="M96" s="114"/>
      <c r="N96" s="120"/>
      <c r="O96" s="152">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14"/>
      <c r="Q96" s="114"/>
      <c r="R96" s="120"/>
      <c r="S96" s="152">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14"/>
      <c r="U96" s="114"/>
      <c r="V96" s="120"/>
      <c r="W96" s="152">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14"/>
      <c r="Y96" s="114"/>
      <c r="Z96" s="120"/>
      <c r="AA96" s="152">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14"/>
      <c r="AC96" s="114"/>
      <c r="AD96" s="120"/>
      <c r="AE96" s="152">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14"/>
      <c r="AG96" s="114"/>
      <c r="AH96" s="120"/>
      <c r="AI96" s="152">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14"/>
      <c r="AK96" s="114"/>
      <c r="AL96" s="120"/>
      <c r="AM96" s="152">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14"/>
      <c r="AO96" s="114"/>
      <c r="AP96" s="120"/>
      <c r="AQ96" s="152">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14"/>
      <c r="AS96" s="114"/>
      <c r="AT96" s="120"/>
      <c r="AU96" s="152">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14"/>
      <c r="AW96" s="114"/>
      <c r="AX96" s="120"/>
      <c r="AY96" s="152">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14"/>
      <c r="BA96" s="114"/>
      <c r="BB96" s="120"/>
      <c r="BC96" s="152">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14"/>
      <c r="BE96" s="114"/>
      <c r="BF96" s="120"/>
    </row>
    <row r="97" spans="1:58" ht="12.75" customHeight="1" x14ac:dyDescent="0.2">
      <c r="A97" s="153" t="s">
        <v>114</v>
      </c>
      <c r="B97" s="114"/>
      <c r="C97" s="114"/>
      <c r="D97" s="114"/>
      <c r="E97" s="114"/>
      <c r="F97" s="114"/>
      <c r="G97" s="114"/>
      <c r="H97" s="114"/>
      <c r="I97" s="114"/>
      <c r="J97" s="120"/>
      <c r="K97" s="152">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14"/>
      <c r="M97" s="114"/>
      <c r="N97" s="120"/>
      <c r="O97" s="152">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14"/>
      <c r="Q97" s="114"/>
      <c r="R97" s="120"/>
      <c r="S97" s="152">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14"/>
      <c r="U97" s="114"/>
      <c r="V97" s="120"/>
      <c r="W97" s="152">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14"/>
      <c r="Y97" s="114"/>
      <c r="Z97" s="120"/>
      <c r="AA97" s="152">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14"/>
      <c r="AC97" s="114"/>
      <c r="AD97" s="120"/>
      <c r="AE97" s="152">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14"/>
      <c r="AG97" s="114"/>
      <c r="AH97" s="120"/>
      <c r="AI97" s="152">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14"/>
      <c r="AK97" s="114"/>
      <c r="AL97" s="120"/>
      <c r="AM97" s="152">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14"/>
      <c r="AO97" s="114"/>
      <c r="AP97" s="120"/>
      <c r="AQ97" s="152">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14"/>
      <c r="AS97" s="114"/>
      <c r="AT97" s="120"/>
      <c r="AU97" s="152">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14"/>
      <c r="AW97" s="114"/>
      <c r="AX97" s="120"/>
      <c r="AY97" s="152">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14"/>
      <c r="BA97" s="114"/>
      <c r="BB97" s="120"/>
      <c r="BC97" s="152">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14"/>
      <c r="BE97" s="114"/>
      <c r="BF97" s="120"/>
    </row>
    <row r="98" spans="1:58" ht="12.75" customHeight="1" x14ac:dyDescent="0.2">
      <c r="A98" s="153" t="s">
        <v>116</v>
      </c>
      <c r="B98" s="114"/>
      <c r="C98" s="114"/>
      <c r="D98" s="114"/>
      <c r="E98" s="114"/>
      <c r="F98" s="114"/>
      <c r="G98" s="114"/>
      <c r="H98" s="114"/>
      <c r="I98" s="114"/>
      <c r="J98" s="120"/>
      <c r="K98" s="152">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14"/>
      <c r="M98" s="114"/>
      <c r="N98" s="120"/>
      <c r="O98" s="152">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14"/>
      <c r="Q98" s="114"/>
      <c r="R98" s="120"/>
      <c r="S98" s="152">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14"/>
      <c r="U98" s="114"/>
      <c r="V98" s="120"/>
      <c r="W98" s="152">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14"/>
      <c r="Y98" s="114"/>
      <c r="Z98" s="120"/>
      <c r="AA98" s="152">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14"/>
      <c r="AC98" s="114"/>
      <c r="AD98" s="120"/>
      <c r="AE98" s="152">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14"/>
      <c r="AG98" s="114"/>
      <c r="AH98" s="120"/>
      <c r="AI98" s="152">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14"/>
      <c r="AK98" s="114"/>
      <c r="AL98" s="120"/>
      <c r="AM98" s="152">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14"/>
      <c r="AO98" s="114"/>
      <c r="AP98" s="120"/>
      <c r="AQ98" s="152">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14"/>
      <c r="AS98" s="114"/>
      <c r="AT98" s="120"/>
      <c r="AU98" s="152">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14"/>
      <c r="AW98" s="114"/>
      <c r="AX98" s="120"/>
      <c r="AY98" s="152">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14"/>
      <c r="BA98" s="114"/>
      <c r="BB98" s="120"/>
      <c r="BC98" s="152">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14"/>
      <c r="BE98" s="114"/>
      <c r="BF98" s="120"/>
    </row>
    <row r="99" spans="1:58" ht="12.75" customHeight="1" x14ac:dyDescent="0.2">
      <c r="A99" s="117" t="s">
        <v>119</v>
      </c>
      <c r="B99" s="114"/>
      <c r="C99" s="114"/>
      <c r="D99" s="114"/>
      <c r="E99" s="114"/>
      <c r="F99" s="114"/>
      <c r="G99" s="114"/>
      <c r="H99" s="114"/>
      <c r="I99" s="114"/>
      <c r="J99" s="120"/>
      <c r="K99" s="152">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14"/>
      <c r="M99" s="114"/>
      <c r="N99" s="120"/>
      <c r="O99" s="152">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14"/>
      <c r="Q99" s="114"/>
      <c r="R99" s="120"/>
      <c r="S99" s="152">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14"/>
      <c r="U99" s="114"/>
      <c r="V99" s="120"/>
      <c r="W99" s="152">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14"/>
      <c r="Y99" s="114"/>
      <c r="Z99" s="120"/>
      <c r="AA99" s="152">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14"/>
      <c r="AC99" s="114"/>
      <c r="AD99" s="120"/>
      <c r="AE99" s="152">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14"/>
      <c r="AG99" s="114"/>
      <c r="AH99" s="120"/>
      <c r="AI99" s="152">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14"/>
      <c r="AK99" s="114"/>
      <c r="AL99" s="120"/>
      <c r="AM99" s="152">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14"/>
      <c r="AO99" s="114"/>
      <c r="AP99" s="120"/>
      <c r="AQ99" s="152">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14"/>
      <c r="AS99" s="114"/>
      <c r="AT99" s="120"/>
      <c r="AU99" s="152">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14"/>
      <c r="AW99" s="114"/>
      <c r="AX99" s="120"/>
      <c r="AY99" s="152">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14"/>
      <c r="BA99" s="114"/>
      <c r="BB99" s="120"/>
      <c r="BC99" s="152">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14"/>
      <c r="BE99" s="114"/>
      <c r="BF99" s="120"/>
    </row>
    <row r="100" spans="1:58" ht="12.75" customHeight="1" x14ac:dyDescent="0.2">
      <c r="A100" s="153" t="s">
        <v>733</v>
      </c>
      <c r="B100" s="114"/>
      <c r="C100" s="114"/>
      <c r="D100" s="114"/>
      <c r="E100" s="114"/>
      <c r="F100" s="114"/>
      <c r="G100" s="114"/>
      <c r="H100" s="114"/>
      <c r="I100" s="114"/>
      <c r="J100" s="120"/>
      <c r="K100" s="152">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14"/>
      <c r="M100" s="114"/>
      <c r="N100" s="120"/>
      <c r="O100" s="152">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14"/>
      <c r="Q100" s="114"/>
      <c r="R100" s="120"/>
      <c r="S100" s="152">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14"/>
      <c r="U100" s="114"/>
      <c r="V100" s="120"/>
      <c r="W100" s="152">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14"/>
      <c r="Y100" s="114"/>
      <c r="Z100" s="120"/>
      <c r="AA100" s="152">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14"/>
      <c r="AC100" s="114"/>
      <c r="AD100" s="120"/>
      <c r="AE100" s="152">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14"/>
      <c r="AG100" s="114"/>
      <c r="AH100" s="120"/>
      <c r="AI100" s="152">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14"/>
      <c r="AK100" s="114"/>
      <c r="AL100" s="120"/>
      <c r="AM100" s="152">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14"/>
      <c r="AO100" s="114"/>
      <c r="AP100" s="120"/>
      <c r="AQ100" s="152">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14"/>
      <c r="AS100" s="114"/>
      <c r="AT100" s="120"/>
      <c r="AU100" s="152">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14"/>
      <c r="AW100" s="114"/>
      <c r="AX100" s="120"/>
      <c r="AY100" s="152">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14"/>
      <c r="BA100" s="114"/>
      <c r="BB100" s="120"/>
      <c r="BC100" s="152">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14"/>
      <c r="BE100" s="114"/>
      <c r="BF100" s="120"/>
    </row>
    <row r="101" spans="1:58" ht="12.75" customHeight="1" x14ac:dyDescent="0.2">
      <c r="A101" s="153" t="s">
        <v>734</v>
      </c>
      <c r="B101" s="114"/>
      <c r="C101" s="114"/>
      <c r="D101" s="114"/>
      <c r="E101" s="114"/>
      <c r="F101" s="114"/>
      <c r="G101" s="114"/>
      <c r="H101" s="114"/>
      <c r="I101" s="114"/>
      <c r="J101" s="120"/>
      <c r="K101" s="152">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14"/>
      <c r="M101" s="114"/>
      <c r="N101" s="120"/>
      <c r="O101" s="152">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14"/>
      <c r="Q101" s="114"/>
      <c r="R101" s="120"/>
      <c r="S101" s="152">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14"/>
      <c r="U101" s="114"/>
      <c r="V101" s="120"/>
      <c r="W101" s="152">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14"/>
      <c r="Y101" s="114"/>
      <c r="Z101" s="120"/>
      <c r="AA101" s="152">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14"/>
      <c r="AC101" s="114"/>
      <c r="AD101" s="120"/>
      <c r="AE101" s="152">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14"/>
      <c r="AG101" s="114"/>
      <c r="AH101" s="120"/>
      <c r="AI101" s="152">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14"/>
      <c r="AK101" s="114"/>
      <c r="AL101" s="120"/>
      <c r="AM101" s="152">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14"/>
      <c r="AO101" s="114"/>
      <c r="AP101" s="120"/>
      <c r="AQ101" s="152">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14"/>
      <c r="AS101" s="114"/>
      <c r="AT101" s="120"/>
      <c r="AU101" s="152">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14"/>
      <c r="AW101" s="114"/>
      <c r="AX101" s="120"/>
      <c r="AY101" s="152">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14"/>
      <c r="BA101" s="114"/>
      <c r="BB101" s="120"/>
      <c r="BC101" s="152">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14"/>
      <c r="BE101" s="114"/>
      <c r="BF101" s="120"/>
    </row>
    <row r="102" spans="1:58" ht="12.75" customHeight="1" x14ac:dyDescent="0.2">
      <c r="A102" s="117" t="s">
        <v>131</v>
      </c>
      <c r="B102" s="114"/>
      <c r="C102" s="114"/>
      <c r="D102" s="114"/>
      <c r="E102" s="114"/>
      <c r="F102" s="114"/>
      <c r="G102" s="114"/>
      <c r="H102" s="114"/>
      <c r="I102" s="114"/>
      <c r="J102" s="120"/>
      <c r="K102" s="152">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14"/>
      <c r="M102" s="114"/>
      <c r="N102" s="120"/>
      <c r="O102" s="152">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14"/>
      <c r="Q102" s="114"/>
      <c r="R102" s="120"/>
      <c r="S102" s="152">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14"/>
      <c r="U102" s="114"/>
      <c r="V102" s="120"/>
      <c r="W102" s="152">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14"/>
      <c r="Y102" s="114"/>
      <c r="Z102" s="120"/>
      <c r="AA102" s="152">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14"/>
      <c r="AC102" s="114"/>
      <c r="AD102" s="120"/>
      <c r="AE102" s="152">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14"/>
      <c r="AG102" s="114"/>
      <c r="AH102" s="120"/>
      <c r="AI102" s="152">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14"/>
      <c r="AK102" s="114"/>
      <c r="AL102" s="120"/>
      <c r="AM102" s="152">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14"/>
      <c r="AO102" s="114"/>
      <c r="AP102" s="120"/>
      <c r="AQ102" s="152">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14"/>
      <c r="AS102" s="114"/>
      <c r="AT102" s="120"/>
      <c r="AU102" s="152">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14"/>
      <c r="AW102" s="114"/>
      <c r="AX102" s="120"/>
      <c r="AY102" s="152">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14"/>
      <c r="BA102" s="114"/>
      <c r="BB102" s="120"/>
      <c r="BC102" s="152">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14"/>
      <c r="BE102" s="114"/>
      <c r="BF102" s="120"/>
    </row>
    <row r="103" spans="1:58" ht="12.75" customHeight="1" x14ac:dyDescent="0.2">
      <c r="A103" s="117" t="s">
        <v>735</v>
      </c>
      <c r="B103" s="114"/>
      <c r="C103" s="114"/>
      <c r="D103" s="114"/>
      <c r="E103" s="114"/>
      <c r="F103" s="114"/>
      <c r="G103" s="114"/>
      <c r="H103" s="114"/>
      <c r="I103" s="114"/>
      <c r="J103" s="120"/>
      <c r="K103" s="152">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14"/>
      <c r="M103" s="114"/>
      <c r="N103" s="120"/>
      <c r="O103" s="152">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14"/>
      <c r="Q103" s="114"/>
      <c r="R103" s="120"/>
      <c r="S103" s="152">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14"/>
      <c r="U103" s="114"/>
      <c r="V103" s="120"/>
      <c r="W103" s="152">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14"/>
      <c r="Y103" s="114"/>
      <c r="Z103" s="120"/>
      <c r="AA103" s="152">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14"/>
      <c r="AC103" s="114"/>
      <c r="AD103" s="120"/>
      <c r="AE103" s="152">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14"/>
      <c r="AG103" s="114"/>
      <c r="AH103" s="120"/>
      <c r="AI103" s="152">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14"/>
      <c r="AK103" s="114"/>
      <c r="AL103" s="120"/>
      <c r="AM103" s="152">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14"/>
      <c r="AO103" s="114"/>
      <c r="AP103" s="120"/>
      <c r="AQ103" s="152">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14"/>
      <c r="AS103" s="114"/>
      <c r="AT103" s="120"/>
      <c r="AU103" s="152">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14"/>
      <c r="AW103" s="114"/>
      <c r="AX103" s="120"/>
      <c r="AY103" s="152">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14"/>
      <c r="BA103" s="114"/>
      <c r="BB103" s="120"/>
      <c r="BC103" s="152">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14"/>
      <c r="BE103" s="114"/>
      <c r="BF103" s="120"/>
    </row>
    <row r="104" spans="1:58" ht="12.75" customHeight="1" x14ac:dyDescent="0.2">
      <c r="A104" s="117" t="s">
        <v>150</v>
      </c>
      <c r="B104" s="114"/>
      <c r="C104" s="114"/>
      <c r="D104" s="114"/>
      <c r="E104" s="114"/>
      <c r="F104" s="114"/>
      <c r="G104" s="114"/>
      <c r="H104" s="114"/>
      <c r="I104" s="114"/>
      <c r="J104" s="120"/>
      <c r="K104" s="152">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14"/>
      <c r="M104" s="114"/>
      <c r="N104" s="120"/>
      <c r="O104" s="152">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14"/>
      <c r="Q104" s="114"/>
      <c r="R104" s="120"/>
      <c r="S104" s="152">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14"/>
      <c r="U104" s="114"/>
      <c r="V104" s="120"/>
      <c r="W104" s="152">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14"/>
      <c r="Y104" s="114"/>
      <c r="Z104" s="120"/>
      <c r="AA104" s="152">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14"/>
      <c r="AC104" s="114"/>
      <c r="AD104" s="120"/>
      <c r="AE104" s="152">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14"/>
      <c r="AG104" s="114"/>
      <c r="AH104" s="120"/>
      <c r="AI104" s="152">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14"/>
      <c r="AK104" s="114"/>
      <c r="AL104" s="120"/>
      <c r="AM104" s="152">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14"/>
      <c r="AO104" s="114"/>
      <c r="AP104" s="120"/>
      <c r="AQ104" s="152">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14"/>
      <c r="AS104" s="114"/>
      <c r="AT104" s="120"/>
      <c r="AU104" s="152">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14"/>
      <c r="AW104" s="114"/>
      <c r="AX104" s="120"/>
      <c r="AY104" s="152">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14"/>
      <c r="BA104" s="114"/>
      <c r="BB104" s="120"/>
      <c r="BC104" s="152">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14"/>
      <c r="BE104" s="114"/>
      <c r="BF104" s="120"/>
    </row>
    <row r="105" spans="1:58" ht="12.75" customHeight="1" x14ac:dyDescent="0.2">
      <c r="A105" s="117" t="s">
        <v>218</v>
      </c>
      <c r="B105" s="114"/>
      <c r="C105" s="114"/>
      <c r="D105" s="114"/>
      <c r="E105" s="114"/>
      <c r="F105" s="114"/>
      <c r="G105" s="114"/>
      <c r="H105" s="114"/>
      <c r="I105" s="114"/>
      <c r="J105" s="120"/>
      <c r="K105" s="152">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14"/>
      <c r="M105" s="114"/>
      <c r="N105" s="120"/>
      <c r="O105" s="152">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14"/>
      <c r="Q105" s="114"/>
      <c r="R105" s="120"/>
      <c r="S105" s="152">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14"/>
      <c r="U105" s="114"/>
      <c r="V105" s="120"/>
      <c r="W105" s="152">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14"/>
      <c r="Y105" s="114"/>
      <c r="Z105" s="120"/>
      <c r="AA105" s="152">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14"/>
      <c r="AC105" s="114"/>
      <c r="AD105" s="120"/>
      <c r="AE105" s="152">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14"/>
      <c r="AG105" s="114"/>
      <c r="AH105" s="120"/>
      <c r="AI105" s="152">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14"/>
      <c r="AK105" s="114"/>
      <c r="AL105" s="120"/>
      <c r="AM105" s="152">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14"/>
      <c r="AO105" s="114"/>
      <c r="AP105" s="120"/>
      <c r="AQ105" s="152">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14"/>
      <c r="AS105" s="114"/>
      <c r="AT105" s="120"/>
      <c r="AU105" s="152">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14"/>
      <c r="AW105" s="114"/>
      <c r="AX105" s="120"/>
      <c r="AY105" s="152">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14"/>
      <c r="BA105" s="114"/>
      <c r="BB105" s="120"/>
      <c r="BC105" s="152">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14"/>
      <c r="BE105" s="114"/>
      <c r="BF105" s="120"/>
    </row>
    <row r="106" spans="1:58" ht="12.75" customHeight="1" x14ac:dyDescent="0.2">
      <c r="A106" s="117" t="s">
        <v>736</v>
      </c>
      <c r="B106" s="114"/>
      <c r="C106" s="114"/>
      <c r="D106" s="114"/>
      <c r="E106" s="114"/>
      <c r="F106" s="114"/>
      <c r="G106" s="114"/>
      <c r="H106" s="114"/>
      <c r="I106" s="114"/>
      <c r="J106" s="120"/>
      <c r="K106" s="137">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14"/>
      <c r="M106" s="114"/>
      <c r="N106" s="120"/>
      <c r="O106" s="137">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14"/>
      <c r="Q106" s="114"/>
      <c r="R106" s="120"/>
      <c r="S106" s="137">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14"/>
      <c r="U106" s="114"/>
      <c r="V106" s="120"/>
      <c r="W106" s="137">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14"/>
      <c r="Y106" s="114"/>
      <c r="Z106" s="120"/>
      <c r="AA106" s="137">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14"/>
      <c r="AC106" s="114"/>
      <c r="AD106" s="120"/>
      <c r="AE106" s="137">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14"/>
      <c r="AG106" s="114"/>
      <c r="AH106" s="120"/>
      <c r="AI106" s="137">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14"/>
      <c r="AK106" s="114"/>
      <c r="AL106" s="120"/>
      <c r="AM106" s="137">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14"/>
      <c r="AO106" s="114"/>
      <c r="AP106" s="120"/>
      <c r="AQ106" s="137">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14"/>
      <c r="AS106" s="114"/>
      <c r="AT106" s="120"/>
      <c r="AU106" s="137">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14"/>
      <c r="AW106" s="114"/>
      <c r="AX106" s="120"/>
      <c r="AY106" s="137">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14"/>
      <c r="BA106" s="114"/>
      <c r="BB106" s="120"/>
      <c r="BC106" s="137">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14"/>
      <c r="BE106" s="114"/>
      <c r="BF106" s="120"/>
    </row>
    <row r="107" spans="1:58" ht="12.75" customHeight="1" x14ac:dyDescent="0.2">
      <c r="A107" s="153" t="s">
        <v>737</v>
      </c>
      <c r="B107" s="114"/>
      <c r="C107" s="114"/>
      <c r="D107" s="114"/>
      <c r="E107" s="114"/>
      <c r="F107" s="114"/>
      <c r="G107" s="114"/>
      <c r="H107" s="114"/>
      <c r="I107" s="114"/>
      <c r="J107" s="120"/>
      <c r="K107" s="137">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14"/>
      <c r="M107" s="114"/>
      <c r="N107" s="120"/>
      <c r="O107" s="137">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14"/>
      <c r="Q107" s="114"/>
      <c r="R107" s="120"/>
      <c r="S107" s="137">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14"/>
      <c r="U107" s="114"/>
      <c r="V107" s="120"/>
      <c r="W107" s="137">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14"/>
      <c r="Y107" s="114"/>
      <c r="Z107" s="120"/>
      <c r="AA107" s="137">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14"/>
      <c r="AC107" s="114"/>
      <c r="AD107" s="120"/>
      <c r="AE107" s="137">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14"/>
      <c r="AG107" s="114"/>
      <c r="AH107" s="120"/>
      <c r="AI107" s="137">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14"/>
      <c r="AK107" s="114"/>
      <c r="AL107" s="120"/>
      <c r="AM107" s="137">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14"/>
      <c r="AO107" s="114"/>
      <c r="AP107" s="120"/>
      <c r="AQ107" s="137">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14"/>
      <c r="AS107" s="114"/>
      <c r="AT107" s="120"/>
      <c r="AU107" s="137">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14"/>
      <c r="AW107" s="114"/>
      <c r="AX107" s="120"/>
      <c r="AY107" s="137">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14"/>
      <c r="BA107" s="114"/>
      <c r="BB107" s="120"/>
      <c r="BC107" s="137">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14"/>
      <c r="BE107" s="114"/>
      <c r="BF107" s="120"/>
    </row>
    <row r="108" spans="1:58" ht="12.75" customHeight="1" x14ac:dyDescent="0.2">
      <c r="A108" s="153" t="s">
        <v>738</v>
      </c>
      <c r="B108" s="114"/>
      <c r="C108" s="114"/>
      <c r="D108" s="114"/>
      <c r="E108" s="114"/>
      <c r="F108" s="114"/>
      <c r="G108" s="114"/>
      <c r="H108" s="114"/>
      <c r="I108" s="114"/>
      <c r="J108" s="120"/>
      <c r="K108" s="137">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14"/>
      <c r="M108" s="114"/>
      <c r="N108" s="120"/>
      <c r="O108" s="137">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14"/>
      <c r="Q108" s="114"/>
      <c r="R108" s="120"/>
      <c r="S108" s="137">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14"/>
      <c r="U108" s="114"/>
      <c r="V108" s="120"/>
      <c r="W108" s="137">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14"/>
      <c r="Y108" s="114"/>
      <c r="Z108" s="120"/>
      <c r="AA108" s="137">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14"/>
      <c r="AC108" s="114"/>
      <c r="AD108" s="120"/>
      <c r="AE108" s="137">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14"/>
      <c r="AG108" s="114"/>
      <c r="AH108" s="120"/>
      <c r="AI108" s="137">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14"/>
      <c r="AK108" s="114"/>
      <c r="AL108" s="120"/>
      <c r="AM108" s="137">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14"/>
      <c r="AO108" s="114"/>
      <c r="AP108" s="120"/>
      <c r="AQ108" s="137">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14"/>
      <c r="AS108" s="114"/>
      <c r="AT108" s="120"/>
      <c r="AU108" s="137">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14"/>
      <c r="AW108" s="114"/>
      <c r="AX108" s="120"/>
      <c r="AY108" s="137">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14"/>
      <c r="BA108" s="114"/>
      <c r="BB108" s="120"/>
      <c r="BC108" s="137">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14"/>
      <c r="BE108" s="114"/>
      <c r="BF108" s="120"/>
    </row>
    <row r="109" spans="1:58" ht="12.75" customHeight="1" x14ac:dyDescent="0.2">
      <c r="A109" s="117" t="s">
        <v>739</v>
      </c>
      <c r="B109" s="114"/>
      <c r="C109" s="114"/>
      <c r="D109" s="114"/>
      <c r="E109" s="114"/>
      <c r="F109" s="114"/>
      <c r="G109" s="114"/>
      <c r="H109" s="114"/>
      <c r="I109" s="114"/>
      <c r="J109" s="120"/>
      <c r="K109" s="152">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14"/>
      <c r="M109" s="114"/>
      <c r="N109" s="120"/>
      <c r="O109" s="152">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14"/>
      <c r="Q109" s="114"/>
      <c r="R109" s="120"/>
      <c r="S109" s="152">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14"/>
      <c r="U109" s="114"/>
      <c r="V109" s="120"/>
      <c r="W109" s="152">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14"/>
      <c r="Y109" s="114"/>
      <c r="Z109" s="120"/>
      <c r="AA109" s="152">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14"/>
      <c r="AC109" s="114"/>
      <c r="AD109" s="120"/>
      <c r="AE109" s="152">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14"/>
      <c r="AG109" s="114"/>
      <c r="AH109" s="120"/>
      <c r="AI109" s="152">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14"/>
      <c r="AK109" s="114"/>
      <c r="AL109" s="120"/>
      <c r="AM109" s="152">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14"/>
      <c r="AO109" s="114"/>
      <c r="AP109" s="120"/>
      <c r="AQ109" s="152">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14"/>
      <c r="AS109" s="114"/>
      <c r="AT109" s="120"/>
      <c r="AU109" s="152">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14"/>
      <c r="AW109" s="114"/>
      <c r="AX109" s="120"/>
      <c r="AY109" s="152">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14"/>
      <c r="BA109" s="114"/>
      <c r="BB109" s="120"/>
      <c r="BC109" s="152">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14"/>
      <c r="BE109" s="114"/>
      <c r="BF109" s="120"/>
    </row>
    <row r="110" spans="1:58" ht="12.75" customHeight="1" x14ac:dyDescent="0.2">
      <c r="A110" s="153" t="s">
        <v>740</v>
      </c>
      <c r="B110" s="114"/>
      <c r="C110" s="114"/>
      <c r="D110" s="114"/>
      <c r="E110" s="114"/>
      <c r="F110" s="114"/>
      <c r="G110" s="114"/>
      <c r="H110" s="114"/>
      <c r="I110" s="114"/>
      <c r="J110" s="120"/>
      <c r="K110" s="152">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14"/>
      <c r="M110" s="114"/>
      <c r="N110" s="120"/>
      <c r="O110" s="152">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14"/>
      <c r="Q110" s="114"/>
      <c r="R110" s="120"/>
      <c r="S110" s="152">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14"/>
      <c r="U110" s="114"/>
      <c r="V110" s="120"/>
      <c r="W110" s="152">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14"/>
      <c r="Y110" s="114"/>
      <c r="Z110" s="120"/>
      <c r="AA110" s="152">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14"/>
      <c r="AC110" s="114"/>
      <c r="AD110" s="120"/>
      <c r="AE110" s="152">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14"/>
      <c r="AG110" s="114"/>
      <c r="AH110" s="120"/>
      <c r="AI110" s="152">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14"/>
      <c r="AK110" s="114"/>
      <c r="AL110" s="120"/>
      <c r="AM110" s="152">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14"/>
      <c r="AO110" s="114"/>
      <c r="AP110" s="120"/>
      <c r="AQ110" s="152">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14"/>
      <c r="AS110" s="114"/>
      <c r="AT110" s="120"/>
      <c r="AU110" s="152">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14"/>
      <c r="AW110" s="114"/>
      <c r="AX110" s="120"/>
      <c r="AY110" s="152">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14"/>
      <c r="BA110" s="114"/>
      <c r="BB110" s="120"/>
      <c r="BC110" s="152">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14"/>
      <c r="BE110" s="114"/>
      <c r="BF110" s="120"/>
    </row>
    <row r="111" spans="1:58" ht="12.75" customHeight="1" x14ac:dyDescent="0.2">
      <c r="A111" s="153" t="s">
        <v>741</v>
      </c>
      <c r="B111" s="114"/>
      <c r="C111" s="114"/>
      <c r="D111" s="114"/>
      <c r="E111" s="114"/>
      <c r="F111" s="114"/>
      <c r="G111" s="114"/>
      <c r="H111" s="114"/>
      <c r="I111" s="114"/>
      <c r="J111" s="120"/>
      <c r="K111" s="152">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14"/>
      <c r="M111" s="114"/>
      <c r="N111" s="120"/>
      <c r="O111" s="152">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14"/>
      <c r="Q111" s="114"/>
      <c r="R111" s="120"/>
      <c r="S111" s="152">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14"/>
      <c r="U111" s="114"/>
      <c r="V111" s="120"/>
      <c r="W111" s="152">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14"/>
      <c r="Y111" s="114"/>
      <c r="Z111" s="120"/>
      <c r="AA111" s="152">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14"/>
      <c r="AC111" s="114"/>
      <c r="AD111" s="120"/>
      <c r="AE111" s="152">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14"/>
      <c r="AG111" s="114"/>
      <c r="AH111" s="120"/>
      <c r="AI111" s="152">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14"/>
      <c r="AK111" s="114"/>
      <c r="AL111" s="120"/>
      <c r="AM111" s="152">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14"/>
      <c r="AO111" s="114"/>
      <c r="AP111" s="120"/>
      <c r="AQ111" s="152">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14"/>
      <c r="AS111" s="114"/>
      <c r="AT111" s="120"/>
      <c r="AU111" s="152">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14"/>
      <c r="AW111" s="114"/>
      <c r="AX111" s="120"/>
      <c r="AY111" s="152">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14"/>
      <c r="BA111" s="114"/>
      <c r="BB111" s="120"/>
      <c r="BC111" s="152">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14"/>
      <c r="BE111" s="114"/>
      <c r="BF111" s="120"/>
    </row>
    <row r="112" spans="1:58" ht="12.75" customHeight="1" x14ac:dyDescent="0.2">
      <c r="A112" s="117" t="s">
        <v>742</v>
      </c>
      <c r="B112" s="114"/>
      <c r="C112" s="114"/>
      <c r="D112" s="114"/>
      <c r="E112" s="114"/>
      <c r="F112" s="114"/>
      <c r="G112" s="114"/>
      <c r="H112" s="114"/>
      <c r="I112" s="114"/>
      <c r="J112" s="120"/>
      <c r="K112" s="152">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14"/>
      <c r="M112" s="114"/>
      <c r="N112" s="120"/>
      <c r="O112" s="152">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14"/>
      <c r="Q112" s="114"/>
      <c r="R112" s="120"/>
      <c r="S112" s="152">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14"/>
      <c r="U112" s="114"/>
      <c r="V112" s="120"/>
      <c r="W112" s="152">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14"/>
      <c r="Y112" s="114"/>
      <c r="Z112" s="120"/>
      <c r="AA112" s="152">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14"/>
      <c r="AC112" s="114"/>
      <c r="AD112" s="120"/>
      <c r="AE112" s="152">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14"/>
      <c r="AG112" s="114"/>
      <c r="AH112" s="120"/>
      <c r="AI112" s="152">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14"/>
      <c r="AK112" s="114"/>
      <c r="AL112" s="120"/>
      <c r="AM112" s="152">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14"/>
      <c r="AO112" s="114"/>
      <c r="AP112" s="120"/>
      <c r="AQ112" s="152">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14"/>
      <c r="AS112" s="114"/>
      <c r="AT112" s="120"/>
      <c r="AU112" s="152">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14"/>
      <c r="AW112" s="114"/>
      <c r="AX112" s="120"/>
      <c r="AY112" s="152">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14"/>
      <c r="BA112" s="114"/>
      <c r="BB112" s="120"/>
      <c r="BC112" s="152">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14"/>
      <c r="BE112" s="114"/>
      <c r="BF112" s="120"/>
    </row>
    <row r="113" spans="1:58" ht="12.75" customHeight="1" x14ac:dyDescent="0.2">
      <c r="A113" s="117" t="s">
        <v>743</v>
      </c>
      <c r="B113" s="114"/>
      <c r="C113" s="114"/>
      <c r="D113" s="114"/>
      <c r="E113" s="114"/>
      <c r="F113" s="114"/>
      <c r="G113" s="114"/>
      <c r="H113" s="114"/>
      <c r="I113" s="114"/>
      <c r="J113" s="120"/>
      <c r="K113" s="147" t="str">
        <f>IFERROR((K112/K109)*100, "---")</f>
        <v>---</v>
      </c>
      <c r="L113" s="114"/>
      <c r="M113" s="114"/>
      <c r="N113" s="120"/>
      <c r="O113" s="147" t="str">
        <f>IFERROR((O112/O109)*100, "---")</f>
        <v>---</v>
      </c>
      <c r="P113" s="114"/>
      <c r="Q113" s="114"/>
      <c r="R113" s="120"/>
      <c r="S113" s="147" t="str">
        <f>IFERROR((S112/S109)*100, "---")</f>
        <v>---</v>
      </c>
      <c r="T113" s="114"/>
      <c r="U113" s="114"/>
      <c r="V113" s="120"/>
      <c r="W113" s="147" t="str">
        <f>IFERROR((W112/W109)*100, "---")</f>
        <v>---</v>
      </c>
      <c r="X113" s="114"/>
      <c r="Y113" s="114"/>
      <c r="Z113" s="120"/>
      <c r="AA113" s="147" t="str">
        <f>IFERROR((AA112/AA109)*100, "---")</f>
        <v>---</v>
      </c>
      <c r="AB113" s="114"/>
      <c r="AC113" s="114"/>
      <c r="AD113" s="120"/>
      <c r="AE113" s="147" t="str">
        <f>IFERROR((AE112/AE109)*100, "---")</f>
        <v>---</v>
      </c>
      <c r="AF113" s="114"/>
      <c r="AG113" s="114"/>
      <c r="AH113" s="120"/>
      <c r="AI113" s="147" t="str">
        <f>IFERROR((AI112/AI109)*100, "---")</f>
        <v>---</v>
      </c>
      <c r="AJ113" s="114"/>
      <c r="AK113" s="114"/>
      <c r="AL113" s="120"/>
      <c r="AM113" s="147" t="str">
        <f>IFERROR((AM112/AM109)*100, "---")</f>
        <v>---</v>
      </c>
      <c r="AN113" s="114"/>
      <c r="AO113" s="114"/>
      <c r="AP113" s="120"/>
      <c r="AQ113" s="147" t="str">
        <f>IFERROR((AQ112/AQ109)*100, "---")</f>
        <v>---</v>
      </c>
      <c r="AR113" s="114"/>
      <c r="AS113" s="114"/>
      <c r="AT113" s="120"/>
      <c r="AU113" s="147" t="str">
        <f>IFERROR((AU112/AU109)*100, "---")</f>
        <v>---</v>
      </c>
      <c r="AV113" s="114"/>
      <c r="AW113" s="114"/>
      <c r="AX113" s="120"/>
      <c r="AY113" s="147" t="str">
        <f>IFERROR((AY112/AY109)*100, "---")</f>
        <v>---</v>
      </c>
      <c r="AZ113" s="114"/>
      <c r="BA113" s="114"/>
      <c r="BB113" s="120"/>
      <c r="BC113" s="147" t="str">
        <f>IFERROR((BC112/BC109)*100, "---")</f>
        <v>---</v>
      </c>
      <c r="BD113" s="114"/>
      <c r="BE113" s="114"/>
      <c r="BF113" s="120"/>
    </row>
    <row r="114" spans="1:58" ht="12.75" customHeight="1" x14ac:dyDescent="0.2">
      <c r="A114" s="117" t="s">
        <v>230</v>
      </c>
      <c r="B114" s="114"/>
      <c r="C114" s="114"/>
      <c r="D114" s="114"/>
      <c r="E114" s="114"/>
      <c r="F114" s="114"/>
      <c r="G114" s="114"/>
      <c r="H114" s="114"/>
      <c r="I114" s="114"/>
      <c r="J114" s="120"/>
      <c r="K114" s="152">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14"/>
      <c r="M114" s="114"/>
      <c r="N114" s="120"/>
      <c r="O114" s="152">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14"/>
      <c r="Q114" s="114"/>
      <c r="R114" s="120"/>
      <c r="S114" s="152">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14"/>
      <c r="U114" s="114"/>
      <c r="V114" s="120"/>
      <c r="W114" s="152">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14"/>
      <c r="Y114" s="114"/>
      <c r="Z114" s="120"/>
      <c r="AA114" s="152">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14"/>
      <c r="AC114" s="114"/>
      <c r="AD114" s="120"/>
      <c r="AE114" s="152">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14"/>
      <c r="AG114" s="114"/>
      <c r="AH114" s="120"/>
      <c r="AI114" s="152">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14"/>
      <c r="AK114" s="114"/>
      <c r="AL114" s="120"/>
      <c r="AM114" s="152">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14"/>
      <c r="AO114" s="114"/>
      <c r="AP114" s="120"/>
      <c r="AQ114" s="152">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14"/>
      <c r="AS114" s="114"/>
      <c r="AT114" s="120"/>
      <c r="AU114" s="152">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14"/>
      <c r="AW114" s="114"/>
      <c r="AX114" s="120"/>
      <c r="AY114" s="152">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14"/>
      <c r="BA114" s="114"/>
      <c r="BB114" s="120"/>
      <c r="BC114" s="152">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14"/>
      <c r="BE114" s="114"/>
      <c r="BF114" s="120"/>
    </row>
    <row r="115" spans="1:58" ht="12.75" customHeight="1" x14ac:dyDescent="0.2">
      <c r="A115" s="113" t="s">
        <v>358</v>
      </c>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14"/>
      <c r="AS115" s="114"/>
      <c r="AT115" s="114"/>
      <c r="AU115" s="114"/>
      <c r="AV115" s="114"/>
      <c r="AW115" s="114"/>
      <c r="AX115" s="114"/>
      <c r="AY115" s="114"/>
      <c r="AZ115" s="114"/>
      <c r="BA115" s="114"/>
      <c r="BB115" s="114"/>
      <c r="BC115" s="114"/>
      <c r="BD115" s="114"/>
      <c r="BE115" s="114"/>
      <c r="BF115" s="115"/>
    </row>
    <row r="116" spans="1:58" ht="12.75" customHeight="1" x14ac:dyDescent="0.2">
      <c r="A116" s="117" t="s">
        <v>112</v>
      </c>
      <c r="B116" s="114"/>
      <c r="C116" s="114"/>
      <c r="D116" s="114"/>
      <c r="E116" s="114"/>
      <c r="F116" s="114"/>
      <c r="G116" s="114"/>
      <c r="H116" s="114"/>
      <c r="I116" s="114"/>
      <c r="J116" s="120"/>
      <c r="K116" s="152">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14"/>
      <c r="M116" s="114"/>
      <c r="N116" s="120"/>
      <c r="O116" s="152">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14"/>
      <c r="Q116" s="114"/>
      <c r="R116" s="120"/>
      <c r="S116" s="152">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14"/>
      <c r="U116" s="114"/>
      <c r="V116" s="120"/>
      <c r="W116" s="152">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14"/>
      <c r="Y116" s="114"/>
      <c r="Z116" s="120"/>
      <c r="AA116" s="152">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14"/>
      <c r="AC116" s="114"/>
      <c r="AD116" s="120"/>
      <c r="AE116" s="152">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14"/>
      <c r="AG116" s="114"/>
      <c r="AH116" s="120"/>
      <c r="AI116" s="152">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14"/>
      <c r="AK116" s="114"/>
      <c r="AL116" s="120"/>
      <c r="AM116" s="152">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14"/>
      <c r="AO116" s="114"/>
      <c r="AP116" s="120"/>
      <c r="AQ116" s="152">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14"/>
      <c r="AS116" s="114"/>
      <c r="AT116" s="120"/>
      <c r="AU116" s="152">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14"/>
      <c r="AW116" s="114"/>
      <c r="AX116" s="120"/>
      <c r="AY116" s="152">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14"/>
      <c r="BA116" s="114"/>
      <c r="BB116" s="120"/>
      <c r="BC116" s="152">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14"/>
      <c r="BE116" s="114"/>
      <c r="BF116" s="120"/>
    </row>
    <row r="117" spans="1:58" ht="12.75" customHeight="1" x14ac:dyDescent="0.2">
      <c r="A117" s="153" t="s">
        <v>114</v>
      </c>
      <c r="B117" s="114"/>
      <c r="C117" s="114"/>
      <c r="D117" s="114"/>
      <c r="E117" s="114"/>
      <c r="F117" s="114"/>
      <c r="G117" s="114"/>
      <c r="H117" s="114"/>
      <c r="I117" s="114"/>
      <c r="J117" s="120"/>
      <c r="K117" s="152">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14"/>
      <c r="M117" s="114"/>
      <c r="N117" s="120"/>
      <c r="O117" s="152">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14"/>
      <c r="Q117" s="114"/>
      <c r="R117" s="120"/>
      <c r="S117" s="152">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14"/>
      <c r="U117" s="114"/>
      <c r="V117" s="120"/>
      <c r="W117" s="152">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14"/>
      <c r="Y117" s="114"/>
      <c r="Z117" s="120"/>
      <c r="AA117" s="152">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14"/>
      <c r="AC117" s="114"/>
      <c r="AD117" s="120"/>
      <c r="AE117" s="152">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14"/>
      <c r="AG117" s="114"/>
      <c r="AH117" s="120"/>
      <c r="AI117" s="152">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14"/>
      <c r="AK117" s="114"/>
      <c r="AL117" s="120"/>
      <c r="AM117" s="152">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14"/>
      <c r="AO117" s="114"/>
      <c r="AP117" s="120"/>
      <c r="AQ117" s="152">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14"/>
      <c r="AS117" s="114"/>
      <c r="AT117" s="120"/>
      <c r="AU117" s="152">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14"/>
      <c r="AW117" s="114"/>
      <c r="AX117" s="120"/>
      <c r="AY117" s="152">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14"/>
      <c r="BA117" s="114"/>
      <c r="BB117" s="120"/>
      <c r="BC117" s="152">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14"/>
      <c r="BE117" s="114"/>
      <c r="BF117" s="120"/>
    </row>
    <row r="118" spans="1:58" ht="12.75" customHeight="1" x14ac:dyDescent="0.2">
      <c r="A118" s="153" t="s">
        <v>116</v>
      </c>
      <c r="B118" s="114"/>
      <c r="C118" s="114"/>
      <c r="D118" s="114"/>
      <c r="E118" s="114"/>
      <c r="F118" s="114"/>
      <c r="G118" s="114"/>
      <c r="H118" s="114"/>
      <c r="I118" s="114"/>
      <c r="J118" s="120"/>
      <c r="K118" s="152">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14"/>
      <c r="M118" s="114"/>
      <c r="N118" s="120"/>
      <c r="O118" s="152">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14"/>
      <c r="Q118" s="114"/>
      <c r="R118" s="120"/>
      <c r="S118" s="152">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14"/>
      <c r="U118" s="114"/>
      <c r="V118" s="120"/>
      <c r="W118" s="152">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14"/>
      <c r="Y118" s="114"/>
      <c r="Z118" s="120"/>
      <c r="AA118" s="152">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14"/>
      <c r="AC118" s="114"/>
      <c r="AD118" s="120"/>
      <c r="AE118" s="152">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14"/>
      <c r="AG118" s="114"/>
      <c r="AH118" s="120"/>
      <c r="AI118" s="152">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14"/>
      <c r="AK118" s="114"/>
      <c r="AL118" s="120"/>
      <c r="AM118" s="152">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14"/>
      <c r="AO118" s="114"/>
      <c r="AP118" s="120"/>
      <c r="AQ118" s="152">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14"/>
      <c r="AS118" s="114"/>
      <c r="AT118" s="120"/>
      <c r="AU118" s="152">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14"/>
      <c r="AW118" s="114"/>
      <c r="AX118" s="120"/>
      <c r="AY118" s="152">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14"/>
      <c r="BA118" s="114"/>
      <c r="BB118" s="120"/>
      <c r="BC118" s="152">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14"/>
      <c r="BE118" s="114"/>
      <c r="BF118" s="120"/>
    </row>
    <row r="119" spans="1:58" ht="12.75" customHeight="1" x14ac:dyDescent="0.2">
      <c r="A119" s="117" t="s">
        <v>119</v>
      </c>
      <c r="B119" s="114"/>
      <c r="C119" s="114"/>
      <c r="D119" s="114"/>
      <c r="E119" s="114"/>
      <c r="F119" s="114"/>
      <c r="G119" s="114"/>
      <c r="H119" s="114"/>
      <c r="I119" s="114"/>
      <c r="J119" s="120"/>
      <c r="K119" s="152">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14"/>
      <c r="M119" s="114"/>
      <c r="N119" s="120"/>
      <c r="O119" s="152">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14"/>
      <c r="Q119" s="114"/>
      <c r="R119" s="120"/>
      <c r="S119" s="152">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14"/>
      <c r="U119" s="114"/>
      <c r="V119" s="120"/>
      <c r="W119" s="152">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14"/>
      <c r="Y119" s="114"/>
      <c r="Z119" s="120"/>
      <c r="AA119" s="152">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14"/>
      <c r="AC119" s="114"/>
      <c r="AD119" s="120"/>
      <c r="AE119" s="152">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14"/>
      <c r="AG119" s="114"/>
      <c r="AH119" s="120"/>
      <c r="AI119" s="152">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14"/>
      <c r="AK119" s="114"/>
      <c r="AL119" s="120"/>
      <c r="AM119" s="152">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14"/>
      <c r="AO119" s="114"/>
      <c r="AP119" s="120"/>
      <c r="AQ119" s="152">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14"/>
      <c r="AS119" s="114"/>
      <c r="AT119" s="120"/>
      <c r="AU119" s="152">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14"/>
      <c r="AW119" s="114"/>
      <c r="AX119" s="120"/>
      <c r="AY119" s="152">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14"/>
      <c r="BA119" s="114"/>
      <c r="BB119" s="120"/>
      <c r="BC119" s="152">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14"/>
      <c r="BE119" s="114"/>
      <c r="BF119" s="120"/>
    </row>
    <row r="120" spans="1:58" ht="12.75" customHeight="1" x14ac:dyDescent="0.2">
      <c r="A120" s="153" t="s">
        <v>733</v>
      </c>
      <c r="B120" s="114"/>
      <c r="C120" s="114"/>
      <c r="D120" s="114"/>
      <c r="E120" s="114"/>
      <c r="F120" s="114"/>
      <c r="G120" s="114"/>
      <c r="H120" s="114"/>
      <c r="I120" s="114"/>
      <c r="J120" s="120"/>
      <c r="K120" s="152">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14"/>
      <c r="M120" s="114"/>
      <c r="N120" s="120"/>
      <c r="O120" s="152">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14"/>
      <c r="Q120" s="114"/>
      <c r="R120" s="120"/>
      <c r="S120" s="152">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14"/>
      <c r="U120" s="114"/>
      <c r="V120" s="120"/>
      <c r="W120" s="152">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14"/>
      <c r="Y120" s="114"/>
      <c r="Z120" s="120"/>
      <c r="AA120" s="152">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14"/>
      <c r="AC120" s="114"/>
      <c r="AD120" s="120"/>
      <c r="AE120" s="152">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14"/>
      <c r="AG120" s="114"/>
      <c r="AH120" s="120"/>
      <c r="AI120" s="152">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14"/>
      <c r="AK120" s="114"/>
      <c r="AL120" s="120"/>
      <c r="AM120" s="152">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14"/>
      <c r="AO120" s="114"/>
      <c r="AP120" s="120"/>
      <c r="AQ120" s="152">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14"/>
      <c r="AS120" s="114"/>
      <c r="AT120" s="120"/>
      <c r="AU120" s="152">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14"/>
      <c r="AW120" s="114"/>
      <c r="AX120" s="120"/>
      <c r="AY120" s="152">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14"/>
      <c r="BA120" s="114"/>
      <c r="BB120" s="120"/>
      <c r="BC120" s="152">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14"/>
      <c r="BE120" s="114"/>
      <c r="BF120" s="120"/>
    </row>
    <row r="121" spans="1:58" ht="12.75" customHeight="1" x14ac:dyDescent="0.2">
      <c r="A121" s="153" t="s">
        <v>734</v>
      </c>
      <c r="B121" s="114"/>
      <c r="C121" s="114"/>
      <c r="D121" s="114"/>
      <c r="E121" s="114"/>
      <c r="F121" s="114"/>
      <c r="G121" s="114"/>
      <c r="H121" s="114"/>
      <c r="I121" s="114"/>
      <c r="J121" s="120"/>
      <c r="K121" s="152">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14"/>
      <c r="M121" s="114"/>
      <c r="N121" s="120"/>
      <c r="O121" s="152">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14"/>
      <c r="Q121" s="114"/>
      <c r="R121" s="120"/>
      <c r="S121" s="152">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14"/>
      <c r="U121" s="114"/>
      <c r="V121" s="120"/>
      <c r="W121" s="152">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14"/>
      <c r="Y121" s="114"/>
      <c r="Z121" s="120"/>
      <c r="AA121" s="152">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14"/>
      <c r="AC121" s="114"/>
      <c r="AD121" s="120"/>
      <c r="AE121" s="152">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14"/>
      <c r="AG121" s="114"/>
      <c r="AH121" s="120"/>
      <c r="AI121" s="152">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14"/>
      <c r="AK121" s="114"/>
      <c r="AL121" s="120"/>
      <c r="AM121" s="152">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14"/>
      <c r="AO121" s="114"/>
      <c r="AP121" s="120"/>
      <c r="AQ121" s="152">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14"/>
      <c r="AS121" s="114"/>
      <c r="AT121" s="120"/>
      <c r="AU121" s="152">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14"/>
      <c r="AW121" s="114"/>
      <c r="AX121" s="120"/>
      <c r="AY121" s="152">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14"/>
      <c r="BA121" s="114"/>
      <c r="BB121" s="120"/>
      <c r="BC121" s="152">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14"/>
      <c r="BE121" s="114"/>
      <c r="BF121" s="120"/>
    </row>
    <row r="122" spans="1:58" ht="12.75" customHeight="1" x14ac:dyDescent="0.2">
      <c r="A122" s="117" t="s">
        <v>131</v>
      </c>
      <c r="B122" s="114"/>
      <c r="C122" s="114"/>
      <c r="D122" s="114"/>
      <c r="E122" s="114"/>
      <c r="F122" s="114"/>
      <c r="G122" s="114"/>
      <c r="H122" s="114"/>
      <c r="I122" s="114"/>
      <c r="J122" s="120"/>
      <c r="K122" s="152">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14"/>
      <c r="M122" s="114"/>
      <c r="N122" s="120"/>
      <c r="O122" s="152">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14"/>
      <c r="Q122" s="114"/>
      <c r="R122" s="120"/>
      <c r="S122" s="152">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14"/>
      <c r="U122" s="114"/>
      <c r="V122" s="120"/>
      <c r="W122" s="152">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14"/>
      <c r="Y122" s="114"/>
      <c r="Z122" s="120"/>
      <c r="AA122" s="152">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14"/>
      <c r="AC122" s="114"/>
      <c r="AD122" s="120"/>
      <c r="AE122" s="152">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14"/>
      <c r="AG122" s="114"/>
      <c r="AH122" s="120"/>
      <c r="AI122" s="152">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14"/>
      <c r="AK122" s="114"/>
      <c r="AL122" s="120"/>
      <c r="AM122" s="152">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14"/>
      <c r="AO122" s="114"/>
      <c r="AP122" s="120"/>
      <c r="AQ122" s="152">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14"/>
      <c r="AS122" s="114"/>
      <c r="AT122" s="120"/>
      <c r="AU122" s="152">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14"/>
      <c r="AW122" s="114"/>
      <c r="AX122" s="120"/>
      <c r="AY122" s="152">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14"/>
      <c r="BA122" s="114"/>
      <c r="BB122" s="120"/>
      <c r="BC122" s="152">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14"/>
      <c r="BE122" s="114"/>
      <c r="BF122" s="120"/>
    </row>
    <row r="123" spans="1:58" ht="12.75" customHeight="1" x14ac:dyDescent="0.2">
      <c r="A123" s="117" t="s">
        <v>735</v>
      </c>
      <c r="B123" s="114"/>
      <c r="C123" s="114"/>
      <c r="D123" s="114"/>
      <c r="E123" s="114"/>
      <c r="F123" s="114"/>
      <c r="G123" s="114"/>
      <c r="H123" s="114"/>
      <c r="I123" s="114"/>
      <c r="J123" s="120"/>
      <c r="K123" s="152">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14"/>
      <c r="M123" s="114"/>
      <c r="N123" s="120"/>
      <c r="O123" s="152">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14"/>
      <c r="Q123" s="114"/>
      <c r="R123" s="120"/>
      <c r="S123" s="152">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14"/>
      <c r="U123" s="114"/>
      <c r="V123" s="120"/>
      <c r="W123" s="152">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14"/>
      <c r="Y123" s="114"/>
      <c r="Z123" s="120"/>
      <c r="AA123" s="152">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14"/>
      <c r="AC123" s="114"/>
      <c r="AD123" s="120"/>
      <c r="AE123" s="152">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14"/>
      <c r="AG123" s="114"/>
      <c r="AH123" s="120"/>
      <c r="AI123" s="152">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14"/>
      <c r="AK123" s="114"/>
      <c r="AL123" s="120"/>
      <c r="AM123" s="152">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14"/>
      <c r="AO123" s="114"/>
      <c r="AP123" s="120"/>
      <c r="AQ123" s="152">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14"/>
      <c r="AS123" s="114"/>
      <c r="AT123" s="120"/>
      <c r="AU123" s="152">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14"/>
      <c r="AW123" s="114"/>
      <c r="AX123" s="120"/>
      <c r="AY123" s="152">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14"/>
      <c r="BA123" s="114"/>
      <c r="BB123" s="120"/>
      <c r="BC123" s="152">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14"/>
      <c r="BE123" s="114"/>
      <c r="BF123" s="120"/>
    </row>
    <row r="124" spans="1:58" ht="12.75" customHeight="1" x14ac:dyDescent="0.2">
      <c r="A124" s="117" t="s">
        <v>150</v>
      </c>
      <c r="B124" s="114"/>
      <c r="C124" s="114"/>
      <c r="D124" s="114"/>
      <c r="E124" s="114"/>
      <c r="F124" s="114"/>
      <c r="G124" s="114"/>
      <c r="H124" s="114"/>
      <c r="I124" s="114"/>
      <c r="J124" s="120"/>
      <c r="K124" s="152">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14"/>
      <c r="M124" s="114"/>
      <c r="N124" s="120"/>
      <c r="O124" s="152">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14"/>
      <c r="Q124" s="114"/>
      <c r="R124" s="120"/>
      <c r="S124" s="152">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14"/>
      <c r="U124" s="114"/>
      <c r="V124" s="120"/>
      <c r="W124" s="152">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14"/>
      <c r="Y124" s="114"/>
      <c r="Z124" s="120"/>
      <c r="AA124" s="152">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14"/>
      <c r="AC124" s="114"/>
      <c r="AD124" s="120"/>
      <c r="AE124" s="152">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14"/>
      <c r="AG124" s="114"/>
      <c r="AH124" s="120"/>
      <c r="AI124" s="152">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14"/>
      <c r="AK124" s="114"/>
      <c r="AL124" s="120"/>
      <c r="AM124" s="152">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14"/>
      <c r="AO124" s="114"/>
      <c r="AP124" s="120"/>
      <c r="AQ124" s="152">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14"/>
      <c r="AS124" s="114"/>
      <c r="AT124" s="120"/>
      <c r="AU124" s="152">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14"/>
      <c r="AW124" s="114"/>
      <c r="AX124" s="120"/>
      <c r="AY124" s="152">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14"/>
      <c r="BA124" s="114"/>
      <c r="BB124" s="120"/>
      <c r="BC124" s="152">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14"/>
      <c r="BE124" s="114"/>
      <c r="BF124" s="120"/>
    </row>
    <row r="125" spans="1:58" ht="12.75" customHeight="1" x14ac:dyDescent="0.2">
      <c r="A125" s="117" t="s">
        <v>218</v>
      </c>
      <c r="B125" s="114"/>
      <c r="C125" s="114"/>
      <c r="D125" s="114"/>
      <c r="E125" s="114"/>
      <c r="F125" s="114"/>
      <c r="G125" s="114"/>
      <c r="H125" s="114"/>
      <c r="I125" s="114"/>
      <c r="J125" s="120"/>
      <c r="K125" s="152">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14"/>
      <c r="M125" s="114"/>
      <c r="N125" s="120"/>
      <c r="O125" s="152">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14"/>
      <c r="Q125" s="114"/>
      <c r="R125" s="120"/>
      <c r="S125" s="152">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14"/>
      <c r="U125" s="114"/>
      <c r="V125" s="120"/>
      <c r="W125" s="152">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14"/>
      <c r="Y125" s="114"/>
      <c r="Z125" s="120"/>
      <c r="AA125" s="152">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14"/>
      <c r="AC125" s="114"/>
      <c r="AD125" s="120"/>
      <c r="AE125" s="152">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14"/>
      <c r="AG125" s="114"/>
      <c r="AH125" s="120"/>
      <c r="AI125" s="152">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14"/>
      <c r="AK125" s="114"/>
      <c r="AL125" s="120"/>
      <c r="AM125" s="152">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14"/>
      <c r="AO125" s="114"/>
      <c r="AP125" s="120"/>
      <c r="AQ125" s="152">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14"/>
      <c r="AS125" s="114"/>
      <c r="AT125" s="120"/>
      <c r="AU125" s="152">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14"/>
      <c r="AW125" s="114"/>
      <c r="AX125" s="120"/>
      <c r="AY125" s="152">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14"/>
      <c r="BA125" s="114"/>
      <c r="BB125" s="120"/>
      <c r="BC125" s="152">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14"/>
      <c r="BE125" s="114"/>
      <c r="BF125" s="120"/>
    </row>
    <row r="126" spans="1:58" ht="12.75" customHeight="1" x14ac:dyDescent="0.2">
      <c r="A126" s="117" t="s">
        <v>736</v>
      </c>
      <c r="B126" s="114"/>
      <c r="C126" s="114"/>
      <c r="D126" s="114"/>
      <c r="E126" s="114"/>
      <c r="F126" s="114"/>
      <c r="G126" s="114"/>
      <c r="H126" s="114"/>
      <c r="I126" s="114"/>
      <c r="J126" s="120"/>
      <c r="K126" s="137">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14"/>
      <c r="M126" s="114"/>
      <c r="N126" s="120"/>
      <c r="O126" s="137">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14"/>
      <c r="Q126" s="114"/>
      <c r="R126" s="120"/>
      <c r="S126" s="137">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14"/>
      <c r="U126" s="114"/>
      <c r="V126" s="120"/>
      <c r="W126" s="137">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14"/>
      <c r="Y126" s="114"/>
      <c r="Z126" s="120"/>
      <c r="AA126" s="137">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14"/>
      <c r="AC126" s="114"/>
      <c r="AD126" s="120"/>
      <c r="AE126" s="137">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14"/>
      <c r="AG126" s="114"/>
      <c r="AH126" s="120"/>
      <c r="AI126" s="137">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14"/>
      <c r="AK126" s="114"/>
      <c r="AL126" s="120"/>
      <c r="AM126" s="137">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14"/>
      <c r="AO126" s="114"/>
      <c r="AP126" s="120"/>
      <c r="AQ126" s="137">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14"/>
      <c r="AS126" s="114"/>
      <c r="AT126" s="120"/>
      <c r="AU126" s="137">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14"/>
      <c r="AW126" s="114"/>
      <c r="AX126" s="120"/>
      <c r="AY126" s="137">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14"/>
      <c r="BA126" s="114"/>
      <c r="BB126" s="120"/>
      <c r="BC126" s="137">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14"/>
      <c r="BE126" s="114"/>
      <c r="BF126" s="120"/>
    </row>
    <row r="127" spans="1:58" ht="12.75" customHeight="1" x14ac:dyDescent="0.2">
      <c r="A127" s="153" t="s">
        <v>737</v>
      </c>
      <c r="B127" s="114"/>
      <c r="C127" s="114"/>
      <c r="D127" s="114"/>
      <c r="E127" s="114"/>
      <c r="F127" s="114"/>
      <c r="G127" s="114"/>
      <c r="H127" s="114"/>
      <c r="I127" s="114"/>
      <c r="J127" s="120"/>
      <c r="K127" s="137">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14"/>
      <c r="M127" s="114"/>
      <c r="N127" s="120"/>
      <c r="O127" s="137">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14"/>
      <c r="Q127" s="114"/>
      <c r="R127" s="120"/>
      <c r="S127" s="137">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14"/>
      <c r="U127" s="114"/>
      <c r="V127" s="120"/>
      <c r="W127" s="137">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14"/>
      <c r="Y127" s="114"/>
      <c r="Z127" s="120"/>
      <c r="AA127" s="137">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14"/>
      <c r="AC127" s="114"/>
      <c r="AD127" s="120"/>
      <c r="AE127" s="137">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14"/>
      <c r="AG127" s="114"/>
      <c r="AH127" s="120"/>
      <c r="AI127" s="137">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14"/>
      <c r="AK127" s="114"/>
      <c r="AL127" s="120"/>
      <c r="AM127" s="137">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14"/>
      <c r="AO127" s="114"/>
      <c r="AP127" s="120"/>
      <c r="AQ127" s="137">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14"/>
      <c r="AS127" s="114"/>
      <c r="AT127" s="120"/>
      <c r="AU127" s="137">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14"/>
      <c r="AW127" s="114"/>
      <c r="AX127" s="120"/>
      <c r="AY127" s="137">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14"/>
      <c r="BA127" s="114"/>
      <c r="BB127" s="120"/>
      <c r="BC127" s="137">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14"/>
      <c r="BE127" s="114"/>
      <c r="BF127" s="120"/>
    </row>
    <row r="128" spans="1:58" ht="12.75" customHeight="1" x14ac:dyDescent="0.2">
      <c r="A128" s="153" t="s">
        <v>738</v>
      </c>
      <c r="B128" s="114"/>
      <c r="C128" s="114"/>
      <c r="D128" s="114"/>
      <c r="E128" s="114"/>
      <c r="F128" s="114"/>
      <c r="G128" s="114"/>
      <c r="H128" s="114"/>
      <c r="I128" s="114"/>
      <c r="J128" s="120"/>
      <c r="K128" s="137">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14"/>
      <c r="M128" s="114"/>
      <c r="N128" s="120"/>
      <c r="O128" s="137">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14"/>
      <c r="Q128" s="114"/>
      <c r="R128" s="120"/>
      <c r="S128" s="137">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14"/>
      <c r="U128" s="114"/>
      <c r="V128" s="120"/>
      <c r="W128" s="137">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14"/>
      <c r="Y128" s="114"/>
      <c r="Z128" s="120"/>
      <c r="AA128" s="137">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14"/>
      <c r="AC128" s="114"/>
      <c r="AD128" s="120"/>
      <c r="AE128" s="137">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14"/>
      <c r="AG128" s="114"/>
      <c r="AH128" s="120"/>
      <c r="AI128" s="137">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14"/>
      <c r="AK128" s="114"/>
      <c r="AL128" s="120"/>
      <c r="AM128" s="137">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14"/>
      <c r="AO128" s="114"/>
      <c r="AP128" s="120"/>
      <c r="AQ128" s="137">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14"/>
      <c r="AS128" s="114"/>
      <c r="AT128" s="120"/>
      <c r="AU128" s="137">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14"/>
      <c r="AW128" s="114"/>
      <c r="AX128" s="120"/>
      <c r="AY128" s="137">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14"/>
      <c r="BA128" s="114"/>
      <c r="BB128" s="120"/>
      <c r="BC128" s="137">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14"/>
      <c r="BE128" s="114"/>
      <c r="BF128" s="120"/>
    </row>
    <row r="129" spans="1:58" ht="12.75" customHeight="1" x14ac:dyDescent="0.2">
      <c r="A129" s="117" t="s">
        <v>739</v>
      </c>
      <c r="B129" s="114"/>
      <c r="C129" s="114"/>
      <c r="D129" s="114"/>
      <c r="E129" s="114"/>
      <c r="F129" s="114"/>
      <c r="G129" s="114"/>
      <c r="H129" s="114"/>
      <c r="I129" s="114"/>
      <c r="J129" s="120"/>
      <c r="K129" s="152">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14"/>
      <c r="M129" s="114"/>
      <c r="N129" s="120"/>
      <c r="O129" s="152">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14"/>
      <c r="Q129" s="114"/>
      <c r="R129" s="120"/>
      <c r="S129" s="152">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14"/>
      <c r="U129" s="114"/>
      <c r="V129" s="120"/>
      <c r="W129" s="152">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14"/>
      <c r="Y129" s="114"/>
      <c r="Z129" s="120"/>
      <c r="AA129" s="152">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14"/>
      <c r="AC129" s="114"/>
      <c r="AD129" s="120"/>
      <c r="AE129" s="152">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14"/>
      <c r="AG129" s="114"/>
      <c r="AH129" s="120"/>
      <c r="AI129" s="152">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14"/>
      <c r="AK129" s="114"/>
      <c r="AL129" s="120"/>
      <c r="AM129" s="152">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14"/>
      <c r="AO129" s="114"/>
      <c r="AP129" s="120"/>
      <c r="AQ129" s="152">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14"/>
      <c r="AS129" s="114"/>
      <c r="AT129" s="120"/>
      <c r="AU129" s="152">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14"/>
      <c r="AW129" s="114"/>
      <c r="AX129" s="120"/>
      <c r="AY129" s="152">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14"/>
      <c r="BA129" s="114"/>
      <c r="BB129" s="120"/>
      <c r="BC129" s="152">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14"/>
      <c r="BE129" s="114"/>
      <c r="BF129" s="120"/>
    </row>
    <row r="130" spans="1:58" ht="12.75" customHeight="1" x14ac:dyDescent="0.2">
      <c r="A130" s="153" t="s">
        <v>740</v>
      </c>
      <c r="B130" s="114"/>
      <c r="C130" s="114"/>
      <c r="D130" s="114"/>
      <c r="E130" s="114"/>
      <c r="F130" s="114"/>
      <c r="G130" s="114"/>
      <c r="H130" s="114"/>
      <c r="I130" s="114"/>
      <c r="J130" s="120"/>
      <c r="K130" s="152">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14"/>
      <c r="M130" s="114"/>
      <c r="N130" s="120"/>
      <c r="O130" s="152">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14"/>
      <c r="Q130" s="114"/>
      <c r="R130" s="120"/>
      <c r="S130" s="152">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14"/>
      <c r="U130" s="114"/>
      <c r="V130" s="120"/>
      <c r="W130" s="152">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14"/>
      <c r="Y130" s="114"/>
      <c r="Z130" s="120"/>
      <c r="AA130" s="152">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14"/>
      <c r="AC130" s="114"/>
      <c r="AD130" s="120"/>
      <c r="AE130" s="152">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14"/>
      <c r="AG130" s="114"/>
      <c r="AH130" s="120"/>
      <c r="AI130" s="152">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14"/>
      <c r="AK130" s="114"/>
      <c r="AL130" s="120"/>
      <c r="AM130" s="152">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14"/>
      <c r="AO130" s="114"/>
      <c r="AP130" s="120"/>
      <c r="AQ130" s="152">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14"/>
      <c r="AS130" s="114"/>
      <c r="AT130" s="120"/>
      <c r="AU130" s="152">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14"/>
      <c r="AW130" s="114"/>
      <c r="AX130" s="120"/>
      <c r="AY130" s="152">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14"/>
      <c r="BA130" s="114"/>
      <c r="BB130" s="120"/>
      <c r="BC130" s="152">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14"/>
      <c r="BE130" s="114"/>
      <c r="BF130" s="120"/>
    </row>
    <row r="131" spans="1:58" ht="12.75" customHeight="1" x14ac:dyDescent="0.2">
      <c r="A131" s="153" t="s">
        <v>741</v>
      </c>
      <c r="B131" s="114"/>
      <c r="C131" s="114"/>
      <c r="D131" s="114"/>
      <c r="E131" s="114"/>
      <c r="F131" s="114"/>
      <c r="G131" s="114"/>
      <c r="H131" s="114"/>
      <c r="I131" s="114"/>
      <c r="J131" s="120"/>
      <c r="K131" s="152">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14"/>
      <c r="M131" s="114"/>
      <c r="N131" s="120"/>
      <c r="O131" s="152">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14"/>
      <c r="Q131" s="114"/>
      <c r="R131" s="120"/>
      <c r="S131" s="152">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14"/>
      <c r="U131" s="114"/>
      <c r="V131" s="120"/>
      <c r="W131" s="152">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14"/>
      <c r="Y131" s="114"/>
      <c r="Z131" s="120"/>
      <c r="AA131" s="152">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14"/>
      <c r="AC131" s="114"/>
      <c r="AD131" s="120"/>
      <c r="AE131" s="152">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14"/>
      <c r="AG131" s="114"/>
      <c r="AH131" s="120"/>
      <c r="AI131" s="152">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14"/>
      <c r="AK131" s="114"/>
      <c r="AL131" s="120"/>
      <c r="AM131" s="152">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14"/>
      <c r="AO131" s="114"/>
      <c r="AP131" s="120"/>
      <c r="AQ131" s="152">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14"/>
      <c r="AS131" s="114"/>
      <c r="AT131" s="120"/>
      <c r="AU131" s="152">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14"/>
      <c r="AW131" s="114"/>
      <c r="AX131" s="120"/>
      <c r="AY131" s="152">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14"/>
      <c r="BA131" s="114"/>
      <c r="BB131" s="120"/>
      <c r="BC131" s="152">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14"/>
      <c r="BE131" s="114"/>
      <c r="BF131" s="120"/>
    </row>
    <row r="132" spans="1:58" ht="12.75" customHeight="1" x14ac:dyDescent="0.2">
      <c r="A132" s="117" t="s">
        <v>742</v>
      </c>
      <c r="B132" s="114"/>
      <c r="C132" s="114"/>
      <c r="D132" s="114"/>
      <c r="E132" s="114"/>
      <c r="F132" s="114"/>
      <c r="G132" s="114"/>
      <c r="H132" s="114"/>
      <c r="I132" s="114"/>
      <c r="J132" s="120"/>
      <c r="K132" s="152">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14"/>
      <c r="M132" s="114"/>
      <c r="N132" s="120"/>
      <c r="O132" s="152">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14"/>
      <c r="Q132" s="114"/>
      <c r="R132" s="120"/>
      <c r="S132" s="152">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14"/>
      <c r="U132" s="114"/>
      <c r="V132" s="120"/>
      <c r="W132" s="152">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14"/>
      <c r="Y132" s="114"/>
      <c r="Z132" s="120"/>
      <c r="AA132" s="152">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14"/>
      <c r="AC132" s="114"/>
      <c r="AD132" s="120"/>
      <c r="AE132" s="152">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14"/>
      <c r="AG132" s="114"/>
      <c r="AH132" s="120"/>
      <c r="AI132" s="152">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14"/>
      <c r="AK132" s="114"/>
      <c r="AL132" s="120"/>
      <c r="AM132" s="152">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14"/>
      <c r="AO132" s="114"/>
      <c r="AP132" s="120"/>
      <c r="AQ132" s="152">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14"/>
      <c r="AS132" s="114"/>
      <c r="AT132" s="120"/>
      <c r="AU132" s="152">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14"/>
      <c r="AW132" s="114"/>
      <c r="AX132" s="120"/>
      <c r="AY132" s="152">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14"/>
      <c r="BA132" s="114"/>
      <c r="BB132" s="120"/>
      <c r="BC132" s="152">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14"/>
      <c r="BE132" s="114"/>
      <c r="BF132" s="120"/>
    </row>
    <row r="133" spans="1:58" ht="12.75" customHeight="1" x14ac:dyDescent="0.2">
      <c r="A133" s="117" t="s">
        <v>743</v>
      </c>
      <c r="B133" s="114"/>
      <c r="C133" s="114"/>
      <c r="D133" s="114"/>
      <c r="E133" s="114"/>
      <c r="F133" s="114"/>
      <c r="G133" s="114"/>
      <c r="H133" s="114"/>
      <c r="I133" s="114"/>
      <c r="J133" s="120"/>
      <c r="K133" s="147" t="str">
        <f>IFERROR((K132/K129)*100, "---")</f>
        <v>---</v>
      </c>
      <c r="L133" s="114"/>
      <c r="M133" s="114"/>
      <c r="N133" s="120"/>
      <c r="O133" s="147" t="str">
        <f>IFERROR((O132/O129)*100, "---")</f>
        <v>---</v>
      </c>
      <c r="P133" s="114"/>
      <c r="Q133" s="114"/>
      <c r="R133" s="120"/>
      <c r="S133" s="147" t="str">
        <f>IFERROR((S132/S129)*100, "---")</f>
        <v>---</v>
      </c>
      <c r="T133" s="114"/>
      <c r="U133" s="114"/>
      <c r="V133" s="120"/>
      <c r="W133" s="147" t="str">
        <f>IFERROR((W132/W129)*100, "---")</f>
        <v>---</v>
      </c>
      <c r="X133" s="114"/>
      <c r="Y133" s="114"/>
      <c r="Z133" s="120"/>
      <c r="AA133" s="147" t="str">
        <f>IFERROR((AA132/AA129)*100, "---")</f>
        <v>---</v>
      </c>
      <c r="AB133" s="114"/>
      <c r="AC133" s="114"/>
      <c r="AD133" s="120"/>
      <c r="AE133" s="147" t="str">
        <f>IFERROR((AE132/AE129)*100, "---")</f>
        <v>---</v>
      </c>
      <c r="AF133" s="114"/>
      <c r="AG133" s="114"/>
      <c r="AH133" s="120"/>
      <c r="AI133" s="147" t="str">
        <f>IFERROR((AI132/AI129)*100, "---")</f>
        <v>---</v>
      </c>
      <c r="AJ133" s="114"/>
      <c r="AK133" s="114"/>
      <c r="AL133" s="120"/>
      <c r="AM133" s="147" t="str">
        <f>IFERROR((AM132/AM129)*100, "---")</f>
        <v>---</v>
      </c>
      <c r="AN133" s="114"/>
      <c r="AO133" s="114"/>
      <c r="AP133" s="120"/>
      <c r="AQ133" s="147" t="str">
        <f>IFERROR((AQ132/AQ129)*100, "---")</f>
        <v>---</v>
      </c>
      <c r="AR133" s="114"/>
      <c r="AS133" s="114"/>
      <c r="AT133" s="120"/>
      <c r="AU133" s="147" t="str">
        <f>IFERROR((AU132/AU129)*100, "---")</f>
        <v>---</v>
      </c>
      <c r="AV133" s="114"/>
      <c r="AW133" s="114"/>
      <c r="AX133" s="120"/>
      <c r="AY133" s="147" t="str">
        <f>IFERROR((AY132/AY129)*100, "---")</f>
        <v>---</v>
      </c>
      <c r="AZ133" s="114"/>
      <c r="BA133" s="114"/>
      <c r="BB133" s="120"/>
      <c r="BC133" s="147" t="str">
        <f>IFERROR((BC132/BC129)*100, "---")</f>
        <v>---</v>
      </c>
      <c r="BD133" s="114"/>
      <c r="BE133" s="114"/>
      <c r="BF133" s="120"/>
    </row>
    <row r="134" spans="1:58" ht="12.75" customHeight="1" x14ac:dyDescent="0.2">
      <c r="A134" s="117" t="s">
        <v>230</v>
      </c>
      <c r="B134" s="114"/>
      <c r="C134" s="114"/>
      <c r="D134" s="114"/>
      <c r="E134" s="114"/>
      <c r="F134" s="114"/>
      <c r="G134" s="114"/>
      <c r="H134" s="114"/>
      <c r="I134" s="114"/>
      <c r="J134" s="120"/>
      <c r="K134" s="152">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14"/>
      <c r="M134" s="114"/>
      <c r="N134" s="120"/>
      <c r="O134" s="152">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14"/>
      <c r="Q134" s="114"/>
      <c r="R134" s="120"/>
      <c r="S134" s="152">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14"/>
      <c r="U134" s="114"/>
      <c r="V134" s="120"/>
      <c r="W134" s="152">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14"/>
      <c r="Y134" s="114"/>
      <c r="Z134" s="120"/>
      <c r="AA134" s="152">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14"/>
      <c r="AC134" s="114"/>
      <c r="AD134" s="120"/>
      <c r="AE134" s="152">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14"/>
      <c r="AG134" s="114"/>
      <c r="AH134" s="120"/>
      <c r="AI134" s="152">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14"/>
      <c r="AK134" s="114"/>
      <c r="AL134" s="120"/>
      <c r="AM134" s="152">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14"/>
      <c r="AO134" s="114"/>
      <c r="AP134" s="120"/>
      <c r="AQ134" s="152">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14"/>
      <c r="AS134" s="114"/>
      <c r="AT134" s="120"/>
      <c r="AU134" s="152">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14"/>
      <c r="AW134" s="114"/>
      <c r="AX134" s="120"/>
      <c r="AY134" s="152">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14"/>
      <c r="BA134" s="114"/>
      <c r="BB134" s="120"/>
      <c r="BC134" s="152">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14"/>
      <c r="BE134" s="114"/>
      <c r="BF134" s="120"/>
    </row>
    <row r="135" spans="1:58" ht="12.75" customHeight="1" x14ac:dyDescent="0.2">
      <c r="A135" s="113" t="s">
        <v>272</v>
      </c>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c r="AC135" s="114"/>
      <c r="AD135" s="114"/>
      <c r="AE135" s="114"/>
      <c r="AF135" s="114"/>
      <c r="AG135" s="114"/>
      <c r="AH135" s="114"/>
      <c r="AI135" s="114"/>
      <c r="AJ135" s="114"/>
      <c r="AK135" s="114"/>
      <c r="AL135" s="114"/>
      <c r="AM135" s="114"/>
      <c r="AN135" s="114"/>
      <c r="AO135" s="114"/>
      <c r="AP135" s="114"/>
      <c r="AQ135" s="114"/>
      <c r="AR135" s="114"/>
      <c r="AS135" s="114"/>
      <c r="AT135" s="114"/>
      <c r="AU135" s="114"/>
      <c r="AV135" s="114"/>
      <c r="AW135" s="114"/>
      <c r="AX135" s="114"/>
      <c r="AY135" s="114"/>
      <c r="AZ135" s="114"/>
      <c r="BA135" s="114"/>
      <c r="BB135" s="114"/>
      <c r="BC135" s="114"/>
      <c r="BD135" s="114"/>
      <c r="BE135" s="114"/>
      <c r="BF135" s="115"/>
    </row>
    <row r="136" spans="1:58" ht="12.75" customHeight="1" x14ac:dyDescent="0.2">
      <c r="A136" s="117" t="s">
        <v>112</v>
      </c>
      <c r="B136" s="114"/>
      <c r="C136" s="114"/>
      <c r="D136" s="114"/>
      <c r="E136" s="114"/>
      <c r="F136" s="114"/>
      <c r="G136" s="114"/>
      <c r="H136" s="114"/>
      <c r="I136" s="114"/>
      <c r="J136" s="120"/>
      <c r="K136" s="152">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14"/>
      <c r="M136" s="114"/>
      <c r="N136" s="120"/>
      <c r="O136" s="152">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14"/>
      <c r="Q136" s="114"/>
      <c r="R136" s="120"/>
      <c r="S136" s="152">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14"/>
      <c r="U136" s="114"/>
      <c r="V136" s="120"/>
      <c r="W136" s="152">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14"/>
      <c r="Y136" s="114"/>
      <c r="Z136" s="120"/>
      <c r="AA136" s="152">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14"/>
      <c r="AC136" s="114"/>
      <c r="AD136" s="120"/>
      <c r="AE136" s="152">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14"/>
      <c r="AG136" s="114"/>
      <c r="AH136" s="120"/>
      <c r="AI136" s="152">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14"/>
      <c r="AK136" s="114"/>
      <c r="AL136" s="120"/>
      <c r="AM136" s="152">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14"/>
      <c r="AO136" s="114"/>
      <c r="AP136" s="120"/>
      <c r="AQ136" s="152">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14"/>
      <c r="AS136" s="114"/>
      <c r="AT136" s="120"/>
      <c r="AU136" s="152">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14"/>
      <c r="AW136" s="114"/>
      <c r="AX136" s="120"/>
      <c r="AY136" s="152">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14"/>
      <c r="BA136" s="114"/>
      <c r="BB136" s="120"/>
      <c r="BC136" s="152">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14"/>
      <c r="BE136" s="114"/>
      <c r="BF136" s="120"/>
    </row>
    <row r="137" spans="1:58" ht="12.75" customHeight="1" x14ac:dyDescent="0.2">
      <c r="A137" s="153" t="s">
        <v>114</v>
      </c>
      <c r="B137" s="114"/>
      <c r="C137" s="114"/>
      <c r="D137" s="114"/>
      <c r="E137" s="114"/>
      <c r="F137" s="114"/>
      <c r="G137" s="114"/>
      <c r="H137" s="114"/>
      <c r="I137" s="114"/>
      <c r="J137" s="120"/>
      <c r="K137" s="152">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14"/>
      <c r="M137" s="114"/>
      <c r="N137" s="120"/>
      <c r="O137" s="152">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14"/>
      <c r="Q137" s="114"/>
      <c r="R137" s="120"/>
      <c r="S137" s="152">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14"/>
      <c r="U137" s="114"/>
      <c r="V137" s="120"/>
      <c r="W137" s="152">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14"/>
      <c r="Y137" s="114"/>
      <c r="Z137" s="120"/>
      <c r="AA137" s="152">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14"/>
      <c r="AC137" s="114"/>
      <c r="AD137" s="120"/>
      <c r="AE137" s="152">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14"/>
      <c r="AG137" s="114"/>
      <c r="AH137" s="120"/>
      <c r="AI137" s="152">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14"/>
      <c r="AK137" s="114"/>
      <c r="AL137" s="120"/>
      <c r="AM137" s="152">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14"/>
      <c r="AO137" s="114"/>
      <c r="AP137" s="120"/>
      <c r="AQ137" s="152">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14"/>
      <c r="AS137" s="114"/>
      <c r="AT137" s="120"/>
      <c r="AU137" s="152">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14"/>
      <c r="AW137" s="114"/>
      <c r="AX137" s="120"/>
      <c r="AY137" s="152">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14"/>
      <c r="BA137" s="114"/>
      <c r="BB137" s="120"/>
      <c r="BC137" s="152">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14"/>
      <c r="BE137" s="114"/>
      <c r="BF137" s="120"/>
    </row>
    <row r="138" spans="1:58" ht="12.75" customHeight="1" x14ac:dyDescent="0.2">
      <c r="A138" s="153" t="s">
        <v>116</v>
      </c>
      <c r="B138" s="114"/>
      <c r="C138" s="114"/>
      <c r="D138" s="114"/>
      <c r="E138" s="114"/>
      <c r="F138" s="114"/>
      <c r="G138" s="114"/>
      <c r="H138" s="114"/>
      <c r="I138" s="114"/>
      <c r="J138" s="120"/>
      <c r="K138" s="152">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14"/>
      <c r="M138" s="114"/>
      <c r="N138" s="120"/>
      <c r="O138" s="152">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14"/>
      <c r="Q138" s="114"/>
      <c r="R138" s="120"/>
      <c r="S138" s="152">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14"/>
      <c r="U138" s="114"/>
      <c r="V138" s="120"/>
      <c r="W138" s="152">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14"/>
      <c r="Y138" s="114"/>
      <c r="Z138" s="120"/>
      <c r="AA138" s="152">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14"/>
      <c r="AC138" s="114"/>
      <c r="AD138" s="120"/>
      <c r="AE138" s="152">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14"/>
      <c r="AG138" s="114"/>
      <c r="AH138" s="120"/>
      <c r="AI138" s="152">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14"/>
      <c r="AK138" s="114"/>
      <c r="AL138" s="120"/>
      <c r="AM138" s="152">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14"/>
      <c r="AO138" s="114"/>
      <c r="AP138" s="120"/>
      <c r="AQ138" s="152">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14"/>
      <c r="AS138" s="114"/>
      <c r="AT138" s="120"/>
      <c r="AU138" s="152">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14"/>
      <c r="AW138" s="114"/>
      <c r="AX138" s="120"/>
      <c r="AY138" s="152">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14"/>
      <c r="BA138" s="114"/>
      <c r="BB138" s="120"/>
      <c r="BC138" s="152">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14"/>
      <c r="BE138" s="114"/>
      <c r="BF138" s="120"/>
    </row>
    <row r="139" spans="1:58" ht="12.75" customHeight="1" x14ac:dyDescent="0.2">
      <c r="A139" s="117" t="s">
        <v>119</v>
      </c>
      <c r="B139" s="114"/>
      <c r="C139" s="114"/>
      <c r="D139" s="114"/>
      <c r="E139" s="114"/>
      <c r="F139" s="114"/>
      <c r="G139" s="114"/>
      <c r="H139" s="114"/>
      <c r="I139" s="114"/>
      <c r="J139" s="120"/>
      <c r="K139" s="152">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14"/>
      <c r="M139" s="114"/>
      <c r="N139" s="120"/>
      <c r="O139" s="152">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14"/>
      <c r="Q139" s="114"/>
      <c r="R139" s="120"/>
      <c r="S139" s="152">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14"/>
      <c r="U139" s="114"/>
      <c r="V139" s="120"/>
      <c r="W139" s="152">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14"/>
      <c r="Y139" s="114"/>
      <c r="Z139" s="120"/>
      <c r="AA139" s="152">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14"/>
      <c r="AC139" s="114"/>
      <c r="AD139" s="120"/>
      <c r="AE139" s="152">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14"/>
      <c r="AG139" s="114"/>
      <c r="AH139" s="120"/>
      <c r="AI139" s="152">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14"/>
      <c r="AK139" s="114"/>
      <c r="AL139" s="120"/>
      <c r="AM139" s="152">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14"/>
      <c r="AO139" s="114"/>
      <c r="AP139" s="120"/>
      <c r="AQ139" s="152">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14"/>
      <c r="AS139" s="114"/>
      <c r="AT139" s="120"/>
      <c r="AU139" s="152">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14"/>
      <c r="AW139" s="114"/>
      <c r="AX139" s="120"/>
      <c r="AY139" s="152">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14"/>
      <c r="BA139" s="114"/>
      <c r="BB139" s="120"/>
      <c r="BC139" s="152">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14"/>
      <c r="BE139" s="114"/>
      <c r="BF139" s="120"/>
    </row>
    <row r="140" spans="1:58" ht="12.75" customHeight="1" x14ac:dyDescent="0.2">
      <c r="A140" s="153" t="s">
        <v>733</v>
      </c>
      <c r="B140" s="114"/>
      <c r="C140" s="114"/>
      <c r="D140" s="114"/>
      <c r="E140" s="114"/>
      <c r="F140" s="114"/>
      <c r="G140" s="114"/>
      <c r="H140" s="114"/>
      <c r="I140" s="114"/>
      <c r="J140" s="120"/>
      <c r="K140" s="152">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14"/>
      <c r="M140" s="114"/>
      <c r="N140" s="120"/>
      <c r="O140" s="152">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14"/>
      <c r="Q140" s="114"/>
      <c r="R140" s="120"/>
      <c r="S140" s="152">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14"/>
      <c r="U140" s="114"/>
      <c r="V140" s="120"/>
      <c r="W140" s="152">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14"/>
      <c r="Y140" s="114"/>
      <c r="Z140" s="120"/>
      <c r="AA140" s="152">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14"/>
      <c r="AC140" s="114"/>
      <c r="AD140" s="120"/>
      <c r="AE140" s="152">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14"/>
      <c r="AG140" s="114"/>
      <c r="AH140" s="120"/>
      <c r="AI140" s="152">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14"/>
      <c r="AK140" s="114"/>
      <c r="AL140" s="120"/>
      <c r="AM140" s="152">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14"/>
      <c r="AO140" s="114"/>
      <c r="AP140" s="120"/>
      <c r="AQ140" s="152">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14"/>
      <c r="AS140" s="114"/>
      <c r="AT140" s="120"/>
      <c r="AU140" s="152">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14"/>
      <c r="AW140" s="114"/>
      <c r="AX140" s="120"/>
      <c r="AY140" s="152">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14"/>
      <c r="BA140" s="114"/>
      <c r="BB140" s="120"/>
      <c r="BC140" s="152">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14"/>
      <c r="BE140" s="114"/>
      <c r="BF140" s="120"/>
    </row>
    <row r="141" spans="1:58" ht="12.75" customHeight="1" x14ac:dyDescent="0.2">
      <c r="A141" s="153" t="s">
        <v>734</v>
      </c>
      <c r="B141" s="114"/>
      <c r="C141" s="114"/>
      <c r="D141" s="114"/>
      <c r="E141" s="114"/>
      <c r="F141" s="114"/>
      <c r="G141" s="114"/>
      <c r="H141" s="114"/>
      <c r="I141" s="114"/>
      <c r="J141" s="120"/>
      <c r="K141" s="152">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14"/>
      <c r="M141" s="114"/>
      <c r="N141" s="120"/>
      <c r="O141" s="152">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14"/>
      <c r="Q141" s="114"/>
      <c r="R141" s="120"/>
      <c r="S141" s="152">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14"/>
      <c r="U141" s="114"/>
      <c r="V141" s="120"/>
      <c r="W141" s="152">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14"/>
      <c r="Y141" s="114"/>
      <c r="Z141" s="120"/>
      <c r="AA141" s="152">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14"/>
      <c r="AC141" s="114"/>
      <c r="AD141" s="120"/>
      <c r="AE141" s="152">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14"/>
      <c r="AG141" s="114"/>
      <c r="AH141" s="120"/>
      <c r="AI141" s="152">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14"/>
      <c r="AK141" s="114"/>
      <c r="AL141" s="120"/>
      <c r="AM141" s="152">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14"/>
      <c r="AO141" s="114"/>
      <c r="AP141" s="120"/>
      <c r="AQ141" s="152">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14"/>
      <c r="AS141" s="114"/>
      <c r="AT141" s="120"/>
      <c r="AU141" s="152">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14"/>
      <c r="AW141" s="114"/>
      <c r="AX141" s="120"/>
      <c r="AY141" s="152">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14"/>
      <c r="BA141" s="114"/>
      <c r="BB141" s="120"/>
      <c r="BC141" s="152">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14"/>
      <c r="BE141" s="114"/>
      <c r="BF141" s="120"/>
    </row>
    <row r="142" spans="1:58" ht="12.75" customHeight="1" x14ac:dyDescent="0.2">
      <c r="A142" s="117" t="s">
        <v>131</v>
      </c>
      <c r="B142" s="114"/>
      <c r="C142" s="114"/>
      <c r="D142" s="114"/>
      <c r="E142" s="114"/>
      <c r="F142" s="114"/>
      <c r="G142" s="114"/>
      <c r="H142" s="114"/>
      <c r="I142" s="114"/>
      <c r="J142" s="120"/>
      <c r="K142" s="152">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14"/>
      <c r="M142" s="114"/>
      <c r="N142" s="120"/>
      <c r="O142" s="152">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14"/>
      <c r="Q142" s="114"/>
      <c r="R142" s="120"/>
      <c r="S142" s="152">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14"/>
      <c r="U142" s="114"/>
      <c r="V142" s="120"/>
      <c r="W142" s="152">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14"/>
      <c r="Y142" s="114"/>
      <c r="Z142" s="120"/>
      <c r="AA142" s="152">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14"/>
      <c r="AC142" s="114"/>
      <c r="AD142" s="120"/>
      <c r="AE142" s="152">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14"/>
      <c r="AG142" s="114"/>
      <c r="AH142" s="120"/>
      <c r="AI142" s="152">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14"/>
      <c r="AK142" s="114"/>
      <c r="AL142" s="120"/>
      <c r="AM142" s="152">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14"/>
      <c r="AO142" s="114"/>
      <c r="AP142" s="120"/>
      <c r="AQ142" s="152">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14"/>
      <c r="AS142" s="114"/>
      <c r="AT142" s="120"/>
      <c r="AU142" s="152">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14"/>
      <c r="AW142" s="114"/>
      <c r="AX142" s="120"/>
      <c r="AY142" s="152">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14"/>
      <c r="BA142" s="114"/>
      <c r="BB142" s="120"/>
      <c r="BC142" s="152">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14"/>
      <c r="BE142" s="114"/>
      <c r="BF142" s="120"/>
    </row>
    <row r="143" spans="1:58" ht="12.75" customHeight="1" x14ac:dyDescent="0.2">
      <c r="A143" s="117" t="s">
        <v>735</v>
      </c>
      <c r="B143" s="114"/>
      <c r="C143" s="114"/>
      <c r="D143" s="114"/>
      <c r="E143" s="114"/>
      <c r="F143" s="114"/>
      <c r="G143" s="114"/>
      <c r="H143" s="114"/>
      <c r="I143" s="114"/>
      <c r="J143" s="120"/>
      <c r="K143" s="152">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14"/>
      <c r="M143" s="114"/>
      <c r="N143" s="120"/>
      <c r="O143" s="152">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14"/>
      <c r="Q143" s="114"/>
      <c r="R143" s="120"/>
      <c r="S143" s="152">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14"/>
      <c r="U143" s="114"/>
      <c r="V143" s="120"/>
      <c r="W143" s="152">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14"/>
      <c r="Y143" s="114"/>
      <c r="Z143" s="120"/>
      <c r="AA143" s="152">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14"/>
      <c r="AC143" s="114"/>
      <c r="AD143" s="120"/>
      <c r="AE143" s="152">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14"/>
      <c r="AG143" s="114"/>
      <c r="AH143" s="120"/>
      <c r="AI143" s="152">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14"/>
      <c r="AK143" s="114"/>
      <c r="AL143" s="120"/>
      <c r="AM143" s="152">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14"/>
      <c r="AO143" s="114"/>
      <c r="AP143" s="120"/>
      <c r="AQ143" s="152">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14"/>
      <c r="AS143" s="114"/>
      <c r="AT143" s="120"/>
      <c r="AU143" s="152">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14"/>
      <c r="AW143" s="114"/>
      <c r="AX143" s="120"/>
      <c r="AY143" s="152">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14"/>
      <c r="BA143" s="114"/>
      <c r="BB143" s="120"/>
      <c r="BC143" s="152">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14"/>
      <c r="BE143" s="114"/>
      <c r="BF143" s="120"/>
    </row>
    <row r="144" spans="1:58" ht="12.75" customHeight="1" x14ac:dyDescent="0.2">
      <c r="A144" s="117" t="s">
        <v>150</v>
      </c>
      <c r="B144" s="114"/>
      <c r="C144" s="114"/>
      <c r="D144" s="114"/>
      <c r="E144" s="114"/>
      <c r="F144" s="114"/>
      <c r="G144" s="114"/>
      <c r="H144" s="114"/>
      <c r="I144" s="114"/>
      <c r="J144" s="120"/>
      <c r="K144" s="152">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14"/>
      <c r="M144" s="114"/>
      <c r="N144" s="120"/>
      <c r="O144" s="152">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14"/>
      <c r="Q144" s="114"/>
      <c r="R144" s="120"/>
      <c r="S144" s="152">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14"/>
      <c r="U144" s="114"/>
      <c r="V144" s="120"/>
      <c r="W144" s="152">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14"/>
      <c r="Y144" s="114"/>
      <c r="Z144" s="120"/>
      <c r="AA144" s="152">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14"/>
      <c r="AC144" s="114"/>
      <c r="AD144" s="120"/>
      <c r="AE144" s="152">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14"/>
      <c r="AG144" s="114"/>
      <c r="AH144" s="120"/>
      <c r="AI144" s="152">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14"/>
      <c r="AK144" s="114"/>
      <c r="AL144" s="120"/>
      <c r="AM144" s="152">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14"/>
      <c r="AO144" s="114"/>
      <c r="AP144" s="120"/>
      <c r="AQ144" s="152">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14"/>
      <c r="AS144" s="114"/>
      <c r="AT144" s="120"/>
      <c r="AU144" s="152">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14"/>
      <c r="AW144" s="114"/>
      <c r="AX144" s="120"/>
      <c r="AY144" s="152">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14"/>
      <c r="BA144" s="114"/>
      <c r="BB144" s="120"/>
      <c r="BC144" s="152">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14"/>
      <c r="BE144" s="114"/>
      <c r="BF144" s="120"/>
    </row>
    <row r="145" spans="1:58" ht="12.75" customHeight="1" x14ac:dyDescent="0.2">
      <c r="A145" s="117" t="s">
        <v>218</v>
      </c>
      <c r="B145" s="114"/>
      <c r="C145" s="114"/>
      <c r="D145" s="114"/>
      <c r="E145" s="114"/>
      <c r="F145" s="114"/>
      <c r="G145" s="114"/>
      <c r="H145" s="114"/>
      <c r="I145" s="114"/>
      <c r="J145" s="120"/>
      <c r="K145" s="152">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14"/>
      <c r="M145" s="114"/>
      <c r="N145" s="120"/>
      <c r="O145" s="152">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14"/>
      <c r="Q145" s="114"/>
      <c r="R145" s="120"/>
      <c r="S145" s="152">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14"/>
      <c r="U145" s="114"/>
      <c r="V145" s="120"/>
      <c r="W145" s="152">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14"/>
      <c r="Y145" s="114"/>
      <c r="Z145" s="120"/>
      <c r="AA145" s="152">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14"/>
      <c r="AC145" s="114"/>
      <c r="AD145" s="120"/>
      <c r="AE145" s="152">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14"/>
      <c r="AG145" s="114"/>
      <c r="AH145" s="120"/>
      <c r="AI145" s="152">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14"/>
      <c r="AK145" s="114"/>
      <c r="AL145" s="120"/>
      <c r="AM145" s="152">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14"/>
      <c r="AO145" s="114"/>
      <c r="AP145" s="120"/>
      <c r="AQ145" s="152">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14"/>
      <c r="AS145" s="114"/>
      <c r="AT145" s="120"/>
      <c r="AU145" s="152">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14"/>
      <c r="AW145" s="114"/>
      <c r="AX145" s="120"/>
      <c r="AY145" s="152">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14"/>
      <c r="BA145" s="114"/>
      <c r="BB145" s="120"/>
      <c r="BC145" s="152">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14"/>
      <c r="BE145" s="114"/>
      <c r="BF145" s="120"/>
    </row>
    <row r="146" spans="1:58" ht="12.75" customHeight="1" x14ac:dyDescent="0.2">
      <c r="A146" s="117" t="s">
        <v>736</v>
      </c>
      <c r="B146" s="114"/>
      <c r="C146" s="114"/>
      <c r="D146" s="114"/>
      <c r="E146" s="114"/>
      <c r="F146" s="114"/>
      <c r="G146" s="114"/>
      <c r="H146" s="114"/>
      <c r="I146" s="114"/>
      <c r="J146" s="120"/>
      <c r="K146" s="137">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14"/>
      <c r="M146" s="114"/>
      <c r="N146" s="120"/>
      <c r="O146" s="137">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14"/>
      <c r="Q146" s="114"/>
      <c r="R146" s="120"/>
      <c r="S146" s="137">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14"/>
      <c r="U146" s="114"/>
      <c r="V146" s="120"/>
      <c r="W146" s="137">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14"/>
      <c r="Y146" s="114"/>
      <c r="Z146" s="120"/>
      <c r="AA146" s="137">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14"/>
      <c r="AC146" s="114"/>
      <c r="AD146" s="120"/>
      <c r="AE146" s="137">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14"/>
      <c r="AG146" s="114"/>
      <c r="AH146" s="120"/>
      <c r="AI146" s="137">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14"/>
      <c r="AK146" s="114"/>
      <c r="AL146" s="120"/>
      <c r="AM146" s="137">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14"/>
      <c r="AO146" s="114"/>
      <c r="AP146" s="120"/>
      <c r="AQ146" s="137">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14"/>
      <c r="AS146" s="114"/>
      <c r="AT146" s="120"/>
      <c r="AU146" s="137">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14"/>
      <c r="AW146" s="114"/>
      <c r="AX146" s="120"/>
      <c r="AY146" s="137">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14"/>
      <c r="BA146" s="114"/>
      <c r="BB146" s="120"/>
      <c r="BC146" s="137">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14"/>
      <c r="BE146" s="114"/>
      <c r="BF146" s="120"/>
    </row>
    <row r="147" spans="1:58" ht="12.75" customHeight="1" x14ac:dyDescent="0.2">
      <c r="A147" s="153" t="s">
        <v>737</v>
      </c>
      <c r="B147" s="114"/>
      <c r="C147" s="114"/>
      <c r="D147" s="114"/>
      <c r="E147" s="114"/>
      <c r="F147" s="114"/>
      <c r="G147" s="114"/>
      <c r="H147" s="114"/>
      <c r="I147" s="114"/>
      <c r="J147" s="120"/>
      <c r="K147" s="137">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14"/>
      <c r="M147" s="114"/>
      <c r="N147" s="120"/>
      <c r="O147" s="137">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14"/>
      <c r="Q147" s="114"/>
      <c r="R147" s="120"/>
      <c r="S147" s="137">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14"/>
      <c r="U147" s="114"/>
      <c r="V147" s="120"/>
      <c r="W147" s="137">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14"/>
      <c r="Y147" s="114"/>
      <c r="Z147" s="120"/>
      <c r="AA147" s="137">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14"/>
      <c r="AC147" s="114"/>
      <c r="AD147" s="120"/>
      <c r="AE147" s="137">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14"/>
      <c r="AG147" s="114"/>
      <c r="AH147" s="120"/>
      <c r="AI147" s="137">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14"/>
      <c r="AK147" s="114"/>
      <c r="AL147" s="120"/>
      <c r="AM147" s="137">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14"/>
      <c r="AO147" s="114"/>
      <c r="AP147" s="120"/>
      <c r="AQ147" s="137">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14"/>
      <c r="AS147" s="114"/>
      <c r="AT147" s="120"/>
      <c r="AU147" s="137">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14"/>
      <c r="AW147" s="114"/>
      <c r="AX147" s="120"/>
      <c r="AY147" s="137">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14"/>
      <c r="BA147" s="114"/>
      <c r="BB147" s="120"/>
      <c r="BC147" s="137">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14"/>
      <c r="BE147" s="114"/>
      <c r="BF147" s="120"/>
    </row>
    <row r="148" spans="1:58" ht="12.75" customHeight="1" x14ac:dyDescent="0.2">
      <c r="A148" s="153" t="s">
        <v>738</v>
      </c>
      <c r="B148" s="114"/>
      <c r="C148" s="114"/>
      <c r="D148" s="114"/>
      <c r="E148" s="114"/>
      <c r="F148" s="114"/>
      <c r="G148" s="114"/>
      <c r="H148" s="114"/>
      <c r="I148" s="114"/>
      <c r="J148" s="120"/>
      <c r="K148" s="137">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14"/>
      <c r="M148" s="114"/>
      <c r="N148" s="120"/>
      <c r="O148" s="137">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14"/>
      <c r="Q148" s="114"/>
      <c r="R148" s="120"/>
      <c r="S148" s="137">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14"/>
      <c r="U148" s="114"/>
      <c r="V148" s="120"/>
      <c r="W148" s="137">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14"/>
      <c r="Y148" s="114"/>
      <c r="Z148" s="120"/>
      <c r="AA148" s="137">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14"/>
      <c r="AC148" s="114"/>
      <c r="AD148" s="120"/>
      <c r="AE148" s="137">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14"/>
      <c r="AG148" s="114"/>
      <c r="AH148" s="120"/>
      <c r="AI148" s="137">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14"/>
      <c r="AK148" s="114"/>
      <c r="AL148" s="120"/>
      <c r="AM148" s="137">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14"/>
      <c r="AO148" s="114"/>
      <c r="AP148" s="120"/>
      <c r="AQ148" s="137">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14"/>
      <c r="AS148" s="114"/>
      <c r="AT148" s="120"/>
      <c r="AU148" s="137">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14"/>
      <c r="AW148" s="114"/>
      <c r="AX148" s="120"/>
      <c r="AY148" s="137">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14"/>
      <c r="BA148" s="114"/>
      <c r="BB148" s="120"/>
      <c r="BC148" s="137">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14"/>
      <c r="BE148" s="114"/>
      <c r="BF148" s="120"/>
    </row>
    <row r="149" spans="1:58" ht="12.75" customHeight="1" x14ac:dyDescent="0.2">
      <c r="A149" s="117" t="s">
        <v>739</v>
      </c>
      <c r="B149" s="114"/>
      <c r="C149" s="114"/>
      <c r="D149" s="114"/>
      <c r="E149" s="114"/>
      <c r="F149" s="114"/>
      <c r="G149" s="114"/>
      <c r="H149" s="114"/>
      <c r="I149" s="114"/>
      <c r="J149" s="120"/>
      <c r="K149" s="152">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14"/>
      <c r="M149" s="114"/>
      <c r="N149" s="120"/>
      <c r="O149" s="152">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14"/>
      <c r="Q149" s="114"/>
      <c r="R149" s="120"/>
      <c r="S149" s="152">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14"/>
      <c r="U149" s="114"/>
      <c r="V149" s="120"/>
      <c r="W149" s="152">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14"/>
      <c r="Y149" s="114"/>
      <c r="Z149" s="120"/>
      <c r="AA149" s="152">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14"/>
      <c r="AC149" s="114"/>
      <c r="AD149" s="120"/>
      <c r="AE149" s="152">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14"/>
      <c r="AG149" s="114"/>
      <c r="AH149" s="120"/>
      <c r="AI149" s="152">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14"/>
      <c r="AK149" s="114"/>
      <c r="AL149" s="120"/>
      <c r="AM149" s="152">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14"/>
      <c r="AO149" s="114"/>
      <c r="AP149" s="120"/>
      <c r="AQ149" s="152">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14"/>
      <c r="AS149" s="114"/>
      <c r="AT149" s="120"/>
      <c r="AU149" s="152">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14"/>
      <c r="AW149" s="114"/>
      <c r="AX149" s="120"/>
      <c r="AY149" s="152">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14"/>
      <c r="BA149" s="114"/>
      <c r="BB149" s="120"/>
      <c r="BC149" s="152">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14"/>
      <c r="BE149" s="114"/>
      <c r="BF149" s="120"/>
    </row>
    <row r="150" spans="1:58" ht="12.75" customHeight="1" x14ac:dyDescent="0.2">
      <c r="A150" s="153" t="s">
        <v>740</v>
      </c>
      <c r="B150" s="114"/>
      <c r="C150" s="114"/>
      <c r="D150" s="114"/>
      <c r="E150" s="114"/>
      <c r="F150" s="114"/>
      <c r="G150" s="114"/>
      <c r="H150" s="114"/>
      <c r="I150" s="114"/>
      <c r="J150" s="120"/>
      <c r="K150" s="152">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14"/>
      <c r="M150" s="114"/>
      <c r="N150" s="120"/>
      <c r="O150" s="152">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14"/>
      <c r="Q150" s="114"/>
      <c r="R150" s="120"/>
      <c r="S150" s="152">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14"/>
      <c r="U150" s="114"/>
      <c r="V150" s="120"/>
      <c r="W150" s="152">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14"/>
      <c r="Y150" s="114"/>
      <c r="Z150" s="120"/>
      <c r="AA150" s="152">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14"/>
      <c r="AC150" s="114"/>
      <c r="AD150" s="120"/>
      <c r="AE150" s="152">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14"/>
      <c r="AG150" s="114"/>
      <c r="AH150" s="120"/>
      <c r="AI150" s="152">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14"/>
      <c r="AK150" s="114"/>
      <c r="AL150" s="120"/>
      <c r="AM150" s="152">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14"/>
      <c r="AO150" s="114"/>
      <c r="AP150" s="120"/>
      <c r="AQ150" s="152">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14"/>
      <c r="AS150" s="114"/>
      <c r="AT150" s="120"/>
      <c r="AU150" s="152">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14"/>
      <c r="AW150" s="114"/>
      <c r="AX150" s="120"/>
      <c r="AY150" s="152">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14"/>
      <c r="BA150" s="114"/>
      <c r="BB150" s="120"/>
      <c r="BC150" s="152">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14"/>
      <c r="BE150" s="114"/>
      <c r="BF150" s="120"/>
    </row>
    <row r="151" spans="1:58" ht="12.75" customHeight="1" x14ac:dyDescent="0.2">
      <c r="A151" s="153" t="s">
        <v>741</v>
      </c>
      <c r="B151" s="114"/>
      <c r="C151" s="114"/>
      <c r="D151" s="114"/>
      <c r="E151" s="114"/>
      <c r="F151" s="114"/>
      <c r="G151" s="114"/>
      <c r="H151" s="114"/>
      <c r="I151" s="114"/>
      <c r="J151" s="120"/>
      <c r="K151" s="152">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14"/>
      <c r="M151" s="114"/>
      <c r="N151" s="120"/>
      <c r="O151" s="152">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14"/>
      <c r="Q151" s="114"/>
      <c r="R151" s="120"/>
      <c r="S151" s="152">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14"/>
      <c r="U151" s="114"/>
      <c r="V151" s="120"/>
      <c r="W151" s="152">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14"/>
      <c r="Y151" s="114"/>
      <c r="Z151" s="120"/>
      <c r="AA151" s="152">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14"/>
      <c r="AC151" s="114"/>
      <c r="AD151" s="120"/>
      <c r="AE151" s="152">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14"/>
      <c r="AG151" s="114"/>
      <c r="AH151" s="120"/>
      <c r="AI151" s="152">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14"/>
      <c r="AK151" s="114"/>
      <c r="AL151" s="120"/>
      <c r="AM151" s="152">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14"/>
      <c r="AO151" s="114"/>
      <c r="AP151" s="120"/>
      <c r="AQ151" s="152">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14"/>
      <c r="AS151" s="114"/>
      <c r="AT151" s="120"/>
      <c r="AU151" s="152">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14"/>
      <c r="AW151" s="114"/>
      <c r="AX151" s="120"/>
      <c r="AY151" s="152">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14"/>
      <c r="BA151" s="114"/>
      <c r="BB151" s="120"/>
      <c r="BC151" s="152">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14"/>
      <c r="BE151" s="114"/>
      <c r="BF151" s="120"/>
    </row>
    <row r="152" spans="1:58" ht="12.75" customHeight="1" x14ac:dyDescent="0.2">
      <c r="A152" s="117" t="s">
        <v>742</v>
      </c>
      <c r="B152" s="114"/>
      <c r="C152" s="114"/>
      <c r="D152" s="114"/>
      <c r="E152" s="114"/>
      <c r="F152" s="114"/>
      <c r="G152" s="114"/>
      <c r="H152" s="114"/>
      <c r="I152" s="114"/>
      <c r="J152" s="120"/>
      <c r="K152" s="152">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14"/>
      <c r="M152" s="114"/>
      <c r="N152" s="120"/>
      <c r="O152" s="152">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14"/>
      <c r="Q152" s="114"/>
      <c r="R152" s="120"/>
      <c r="S152" s="152">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14"/>
      <c r="U152" s="114"/>
      <c r="V152" s="120"/>
      <c r="W152" s="152">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14"/>
      <c r="Y152" s="114"/>
      <c r="Z152" s="120"/>
      <c r="AA152" s="152">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14"/>
      <c r="AC152" s="114"/>
      <c r="AD152" s="120"/>
      <c r="AE152" s="152">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14"/>
      <c r="AG152" s="114"/>
      <c r="AH152" s="120"/>
      <c r="AI152" s="152">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14"/>
      <c r="AK152" s="114"/>
      <c r="AL152" s="120"/>
      <c r="AM152" s="152">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14"/>
      <c r="AO152" s="114"/>
      <c r="AP152" s="120"/>
      <c r="AQ152" s="152">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14"/>
      <c r="AS152" s="114"/>
      <c r="AT152" s="120"/>
      <c r="AU152" s="152">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14"/>
      <c r="AW152" s="114"/>
      <c r="AX152" s="120"/>
      <c r="AY152" s="152">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14"/>
      <c r="BA152" s="114"/>
      <c r="BB152" s="120"/>
      <c r="BC152" s="152">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14"/>
      <c r="BE152" s="114"/>
      <c r="BF152" s="120"/>
    </row>
    <row r="153" spans="1:58" ht="12.75" customHeight="1" x14ac:dyDescent="0.2">
      <c r="A153" s="117" t="s">
        <v>743</v>
      </c>
      <c r="B153" s="114"/>
      <c r="C153" s="114"/>
      <c r="D153" s="114"/>
      <c r="E153" s="114"/>
      <c r="F153" s="114"/>
      <c r="G153" s="114"/>
      <c r="H153" s="114"/>
      <c r="I153" s="114"/>
      <c r="J153" s="120"/>
      <c r="K153" s="147" t="str">
        <f>IFERROR((K152/K149)*100, "---")</f>
        <v>---</v>
      </c>
      <c r="L153" s="114"/>
      <c r="M153" s="114"/>
      <c r="N153" s="120"/>
      <c r="O153" s="147" t="str">
        <f>IFERROR((O152/O149)*100, "---")</f>
        <v>---</v>
      </c>
      <c r="P153" s="114"/>
      <c r="Q153" s="114"/>
      <c r="R153" s="120"/>
      <c r="S153" s="147" t="str">
        <f>IFERROR((S152/S149)*100, "---")</f>
        <v>---</v>
      </c>
      <c r="T153" s="114"/>
      <c r="U153" s="114"/>
      <c r="V153" s="120"/>
      <c r="W153" s="147" t="str">
        <f>IFERROR((W152/W149)*100, "---")</f>
        <v>---</v>
      </c>
      <c r="X153" s="114"/>
      <c r="Y153" s="114"/>
      <c r="Z153" s="120"/>
      <c r="AA153" s="147" t="str">
        <f>IFERROR((AA152/AA149)*100, "---")</f>
        <v>---</v>
      </c>
      <c r="AB153" s="114"/>
      <c r="AC153" s="114"/>
      <c r="AD153" s="120"/>
      <c r="AE153" s="147" t="str">
        <f>IFERROR((AE152/AE149)*100, "---")</f>
        <v>---</v>
      </c>
      <c r="AF153" s="114"/>
      <c r="AG153" s="114"/>
      <c r="AH153" s="120"/>
      <c r="AI153" s="147" t="str">
        <f>IFERROR((AI152/AI149)*100, "---")</f>
        <v>---</v>
      </c>
      <c r="AJ153" s="114"/>
      <c r="AK153" s="114"/>
      <c r="AL153" s="120"/>
      <c r="AM153" s="147" t="str">
        <f>IFERROR((AM152/AM149)*100, "---")</f>
        <v>---</v>
      </c>
      <c r="AN153" s="114"/>
      <c r="AO153" s="114"/>
      <c r="AP153" s="120"/>
      <c r="AQ153" s="147" t="str">
        <f>IFERROR((AQ152/AQ149)*100, "---")</f>
        <v>---</v>
      </c>
      <c r="AR153" s="114"/>
      <c r="AS153" s="114"/>
      <c r="AT153" s="120"/>
      <c r="AU153" s="147" t="str">
        <f>IFERROR((AU152/AU149)*100, "---")</f>
        <v>---</v>
      </c>
      <c r="AV153" s="114"/>
      <c r="AW153" s="114"/>
      <c r="AX153" s="120"/>
      <c r="AY153" s="147" t="str">
        <f>IFERROR((AY152/AY149)*100, "---")</f>
        <v>---</v>
      </c>
      <c r="AZ153" s="114"/>
      <c r="BA153" s="114"/>
      <c r="BB153" s="120"/>
      <c r="BC153" s="147" t="str">
        <f>IFERROR((BC152/BC149)*100, "---")</f>
        <v>---</v>
      </c>
      <c r="BD153" s="114"/>
      <c r="BE153" s="114"/>
      <c r="BF153" s="120"/>
    </row>
    <row r="154" spans="1:58" ht="12.75" customHeight="1" x14ac:dyDescent="0.2">
      <c r="A154" s="117" t="s">
        <v>230</v>
      </c>
      <c r="B154" s="114"/>
      <c r="C154" s="114"/>
      <c r="D154" s="114"/>
      <c r="E154" s="114"/>
      <c r="F154" s="114"/>
      <c r="G154" s="114"/>
      <c r="H154" s="114"/>
      <c r="I154" s="114"/>
      <c r="J154" s="120"/>
      <c r="K154" s="152">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14"/>
      <c r="M154" s="114"/>
      <c r="N154" s="120"/>
      <c r="O154" s="152">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14"/>
      <c r="Q154" s="114"/>
      <c r="R154" s="120"/>
      <c r="S154" s="152">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14"/>
      <c r="U154" s="114"/>
      <c r="V154" s="120"/>
      <c r="W154" s="152">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14"/>
      <c r="Y154" s="114"/>
      <c r="Z154" s="120"/>
      <c r="AA154" s="152">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14"/>
      <c r="AC154" s="114"/>
      <c r="AD154" s="120"/>
      <c r="AE154" s="152">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14"/>
      <c r="AG154" s="114"/>
      <c r="AH154" s="120"/>
      <c r="AI154" s="152">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14"/>
      <c r="AK154" s="114"/>
      <c r="AL154" s="120"/>
      <c r="AM154" s="152">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14"/>
      <c r="AO154" s="114"/>
      <c r="AP154" s="120"/>
      <c r="AQ154" s="152">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14"/>
      <c r="AS154" s="114"/>
      <c r="AT154" s="120"/>
      <c r="AU154" s="152">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14"/>
      <c r="AW154" s="114"/>
      <c r="AX154" s="120"/>
      <c r="AY154" s="152">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14"/>
      <c r="BA154" s="114"/>
      <c r="BB154" s="120"/>
      <c r="BC154" s="152">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14"/>
      <c r="BE154" s="114"/>
      <c r="BF154" s="120"/>
    </row>
    <row r="155" spans="1:58" ht="12.75" customHeight="1" x14ac:dyDescent="0.2">
      <c r="A155" s="113" t="s">
        <v>280</v>
      </c>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c r="AC155" s="114"/>
      <c r="AD155" s="114"/>
      <c r="AE155" s="114"/>
      <c r="AF155" s="114"/>
      <c r="AG155" s="114"/>
      <c r="AH155" s="114"/>
      <c r="AI155" s="114"/>
      <c r="AJ155" s="114"/>
      <c r="AK155" s="114"/>
      <c r="AL155" s="114"/>
      <c r="AM155" s="114"/>
      <c r="AN155" s="114"/>
      <c r="AO155" s="114"/>
      <c r="AP155" s="114"/>
      <c r="AQ155" s="114"/>
      <c r="AR155" s="114"/>
      <c r="AS155" s="114"/>
      <c r="AT155" s="114"/>
      <c r="AU155" s="114"/>
      <c r="AV155" s="114"/>
      <c r="AW155" s="114"/>
      <c r="AX155" s="114"/>
      <c r="AY155" s="114"/>
      <c r="AZ155" s="114"/>
      <c r="BA155" s="114"/>
      <c r="BB155" s="114"/>
      <c r="BC155" s="114"/>
      <c r="BD155" s="114"/>
      <c r="BE155" s="114"/>
      <c r="BF155" s="115"/>
    </row>
    <row r="156" spans="1:58" ht="12.75" customHeight="1" x14ac:dyDescent="0.2">
      <c r="A156" s="117" t="s">
        <v>112</v>
      </c>
      <c r="B156" s="114"/>
      <c r="C156" s="114"/>
      <c r="D156" s="114"/>
      <c r="E156" s="114"/>
      <c r="F156" s="114"/>
      <c r="G156" s="114"/>
      <c r="H156" s="114"/>
      <c r="I156" s="114"/>
      <c r="J156" s="120"/>
      <c r="K156" s="152">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14"/>
      <c r="M156" s="114"/>
      <c r="N156" s="120"/>
      <c r="O156" s="152">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14"/>
      <c r="Q156" s="114"/>
      <c r="R156" s="120"/>
      <c r="S156" s="152">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14"/>
      <c r="U156" s="114"/>
      <c r="V156" s="120"/>
      <c r="W156" s="152">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14"/>
      <c r="Y156" s="114"/>
      <c r="Z156" s="120"/>
      <c r="AA156" s="152">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14"/>
      <c r="AC156" s="114"/>
      <c r="AD156" s="120"/>
      <c r="AE156" s="152">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14"/>
      <c r="AG156" s="114"/>
      <c r="AH156" s="120"/>
      <c r="AI156" s="152">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14"/>
      <c r="AK156" s="114"/>
      <c r="AL156" s="120"/>
      <c r="AM156" s="152">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14"/>
      <c r="AO156" s="114"/>
      <c r="AP156" s="120"/>
      <c r="AQ156" s="152">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14"/>
      <c r="AS156" s="114"/>
      <c r="AT156" s="120"/>
      <c r="AU156" s="152">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14"/>
      <c r="AW156" s="114"/>
      <c r="AX156" s="120"/>
      <c r="AY156" s="152">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14"/>
      <c r="BA156" s="114"/>
      <c r="BB156" s="120"/>
      <c r="BC156" s="152">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14"/>
      <c r="BE156" s="114"/>
      <c r="BF156" s="120"/>
    </row>
    <row r="157" spans="1:58" ht="12.75" customHeight="1" x14ac:dyDescent="0.2">
      <c r="A157" s="153" t="s">
        <v>114</v>
      </c>
      <c r="B157" s="114"/>
      <c r="C157" s="114"/>
      <c r="D157" s="114"/>
      <c r="E157" s="114"/>
      <c r="F157" s="114"/>
      <c r="G157" s="114"/>
      <c r="H157" s="114"/>
      <c r="I157" s="114"/>
      <c r="J157" s="120"/>
      <c r="K157" s="152">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14"/>
      <c r="M157" s="114"/>
      <c r="N157" s="120"/>
      <c r="O157" s="152">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14"/>
      <c r="Q157" s="114"/>
      <c r="R157" s="120"/>
      <c r="S157" s="152">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14"/>
      <c r="U157" s="114"/>
      <c r="V157" s="120"/>
      <c r="W157" s="152">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14"/>
      <c r="Y157" s="114"/>
      <c r="Z157" s="120"/>
      <c r="AA157" s="152">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14"/>
      <c r="AC157" s="114"/>
      <c r="AD157" s="120"/>
      <c r="AE157" s="152">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14"/>
      <c r="AG157" s="114"/>
      <c r="AH157" s="120"/>
      <c r="AI157" s="152">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14"/>
      <c r="AK157" s="114"/>
      <c r="AL157" s="120"/>
      <c r="AM157" s="152">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14"/>
      <c r="AO157" s="114"/>
      <c r="AP157" s="120"/>
      <c r="AQ157" s="152">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14"/>
      <c r="AS157" s="114"/>
      <c r="AT157" s="120"/>
      <c r="AU157" s="152">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14"/>
      <c r="AW157" s="114"/>
      <c r="AX157" s="120"/>
      <c r="AY157" s="152">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14"/>
      <c r="BA157" s="114"/>
      <c r="BB157" s="120"/>
      <c r="BC157" s="152">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14"/>
      <c r="BE157" s="114"/>
      <c r="BF157" s="120"/>
    </row>
    <row r="158" spans="1:58" ht="12.75" customHeight="1" x14ac:dyDescent="0.2">
      <c r="A158" s="153" t="s">
        <v>116</v>
      </c>
      <c r="B158" s="114"/>
      <c r="C158" s="114"/>
      <c r="D158" s="114"/>
      <c r="E158" s="114"/>
      <c r="F158" s="114"/>
      <c r="G158" s="114"/>
      <c r="H158" s="114"/>
      <c r="I158" s="114"/>
      <c r="J158" s="120"/>
      <c r="K158" s="152">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14"/>
      <c r="M158" s="114"/>
      <c r="N158" s="120"/>
      <c r="O158" s="152">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14"/>
      <c r="Q158" s="114"/>
      <c r="R158" s="120"/>
      <c r="S158" s="152">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14"/>
      <c r="U158" s="114"/>
      <c r="V158" s="120"/>
      <c r="W158" s="152">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14"/>
      <c r="Y158" s="114"/>
      <c r="Z158" s="120"/>
      <c r="AA158" s="152">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14"/>
      <c r="AC158" s="114"/>
      <c r="AD158" s="120"/>
      <c r="AE158" s="152">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14"/>
      <c r="AG158" s="114"/>
      <c r="AH158" s="120"/>
      <c r="AI158" s="152">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14"/>
      <c r="AK158" s="114"/>
      <c r="AL158" s="120"/>
      <c r="AM158" s="152">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14"/>
      <c r="AO158" s="114"/>
      <c r="AP158" s="120"/>
      <c r="AQ158" s="152">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14"/>
      <c r="AS158" s="114"/>
      <c r="AT158" s="120"/>
      <c r="AU158" s="152">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14"/>
      <c r="AW158" s="114"/>
      <c r="AX158" s="120"/>
      <c r="AY158" s="152">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14"/>
      <c r="BA158" s="114"/>
      <c r="BB158" s="120"/>
      <c r="BC158" s="152">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14"/>
      <c r="BE158" s="114"/>
      <c r="BF158" s="120"/>
    </row>
    <row r="159" spans="1:58" ht="12.75" customHeight="1" x14ac:dyDescent="0.2">
      <c r="A159" s="117" t="s">
        <v>119</v>
      </c>
      <c r="B159" s="114"/>
      <c r="C159" s="114"/>
      <c r="D159" s="114"/>
      <c r="E159" s="114"/>
      <c r="F159" s="114"/>
      <c r="G159" s="114"/>
      <c r="H159" s="114"/>
      <c r="I159" s="114"/>
      <c r="J159" s="120"/>
      <c r="K159" s="152">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14"/>
      <c r="M159" s="114"/>
      <c r="N159" s="120"/>
      <c r="O159" s="152">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14"/>
      <c r="Q159" s="114"/>
      <c r="R159" s="120"/>
      <c r="S159" s="152">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14"/>
      <c r="U159" s="114"/>
      <c r="V159" s="120"/>
      <c r="W159" s="152">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14"/>
      <c r="Y159" s="114"/>
      <c r="Z159" s="120"/>
      <c r="AA159" s="152">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14"/>
      <c r="AC159" s="114"/>
      <c r="AD159" s="120"/>
      <c r="AE159" s="152">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14"/>
      <c r="AG159" s="114"/>
      <c r="AH159" s="120"/>
      <c r="AI159" s="152">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14"/>
      <c r="AK159" s="114"/>
      <c r="AL159" s="120"/>
      <c r="AM159" s="152">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14"/>
      <c r="AO159" s="114"/>
      <c r="AP159" s="120"/>
      <c r="AQ159" s="152">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14"/>
      <c r="AS159" s="114"/>
      <c r="AT159" s="120"/>
      <c r="AU159" s="152">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14"/>
      <c r="AW159" s="114"/>
      <c r="AX159" s="120"/>
      <c r="AY159" s="152">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14"/>
      <c r="BA159" s="114"/>
      <c r="BB159" s="120"/>
      <c r="BC159" s="152">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14"/>
      <c r="BE159" s="114"/>
      <c r="BF159" s="120"/>
    </row>
    <row r="160" spans="1:58" ht="12.75" customHeight="1" x14ac:dyDescent="0.2">
      <c r="A160" s="153" t="s">
        <v>733</v>
      </c>
      <c r="B160" s="114"/>
      <c r="C160" s="114"/>
      <c r="D160" s="114"/>
      <c r="E160" s="114"/>
      <c r="F160" s="114"/>
      <c r="G160" s="114"/>
      <c r="H160" s="114"/>
      <c r="I160" s="114"/>
      <c r="J160" s="120"/>
      <c r="K160" s="152">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14"/>
      <c r="M160" s="114"/>
      <c r="N160" s="120"/>
      <c r="O160" s="152">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14"/>
      <c r="Q160" s="114"/>
      <c r="R160" s="120"/>
      <c r="S160" s="152">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14"/>
      <c r="U160" s="114"/>
      <c r="V160" s="120"/>
      <c r="W160" s="152">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14"/>
      <c r="Y160" s="114"/>
      <c r="Z160" s="120"/>
      <c r="AA160" s="152">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14"/>
      <c r="AC160" s="114"/>
      <c r="AD160" s="120"/>
      <c r="AE160" s="152">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14"/>
      <c r="AG160" s="114"/>
      <c r="AH160" s="120"/>
      <c r="AI160" s="152">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14"/>
      <c r="AK160" s="114"/>
      <c r="AL160" s="120"/>
      <c r="AM160" s="152">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14"/>
      <c r="AO160" s="114"/>
      <c r="AP160" s="120"/>
      <c r="AQ160" s="152">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14"/>
      <c r="AS160" s="114"/>
      <c r="AT160" s="120"/>
      <c r="AU160" s="152">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14"/>
      <c r="AW160" s="114"/>
      <c r="AX160" s="120"/>
      <c r="AY160" s="152">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14"/>
      <c r="BA160" s="114"/>
      <c r="BB160" s="120"/>
      <c r="BC160" s="152">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14"/>
      <c r="BE160" s="114"/>
      <c r="BF160" s="120"/>
    </row>
    <row r="161" spans="1:58" ht="12.75" customHeight="1" x14ac:dyDescent="0.2">
      <c r="A161" s="153" t="s">
        <v>734</v>
      </c>
      <c r="B161" s="114"/>
      <c r="C161" s="114"/>
      <c r="D161" s="114"/>
      <c r="E161" s="114"/>
      <c r="F161" s="114"/>
      <c r="G161" s="114"/>
      <c r="H161" s="114"/>
      <c r="I161" s="114"/>
      <c r="J161" s="120"/>
      <c r="K161" s="152">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14"/>
      <c r="M161" s="114"/>
      <c r="N161" s="120"/>
      <c r="O161" s="152">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14"/>
      <c r="Q161" s="114"/>
      <c r="R161" s="120"/>
      <c r="S161" s="152">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14"/>
      <c r="U161" s="114"/>
      <c r="V161" s="120"/>
      <c r="W161" s="152">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14"/>
      <c r="Y161" s="114"/>
      <c r="Z161" s="120"/>
      <c r="AA161" s="152">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14"/>
      <c r="AC161" s="114"/>
      <c r="AD161" s="120"/>
      <c r="AE161" s="152">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14"/>
      <c r="AG161" s="114"/>
      <c r="AH161" s="120"/>
      <c r="AI161" s="152">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14"/>
      <c r="AK161" s="114"/>
      <c r="AL161" s="120"/>
      <c r="AM161" s="152">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14"/>
      <c r="AO161" s="114"/>
      <c r="AP161" s="120"/>
      <c r="AQ161" s="152">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14"/>
      <c r="AS161" s="114"/>
      <c r="AT161" s="120"/>
      <c r="AU161" s="152">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14"/>
      <c r="AW161" s="114"/>
      <c r="AX161" s="120"/>
      <c r="AY161" s="152">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14"/>
      <c r="BA161" s="114"/>
      <c r="BB161" s="120"/>
      <c r="BC161" s="152">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14"/>
      <c r="BE161" s="114"/>
      <c r="BF161" s="120"/>
    </row>
    <row r="162" spans="1:58" ht="12.75" customHeight="1" x14ac:dyDescent="0.2">
      <c r="A162" s="117" t="s">
        <v>131</v>
      </c>
      <c r="B162" s="114"/>
      <c r="C162" s="114"/>
      <c r="D162" s="114"/>
      <c r="E162" s="114"/>
      <c r="F162" s="114"/>
      <c r="G162" s="114"/>
      <c r="H162" s="114"/>
      <c r="I162" s="114"/>
      <c r="J162" s="120"/>
      <c r="K162" s="152">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14"/>
      <c r="M162" s="114"/>
      <c r="N162" s="120"/>
      <c r="O162" s="152">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14"/>
      <c r="Q162" s="114"/>
      <c r="R162" s="120"/>
      <c r="S162" s="152">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14"/>
      <c r="U162" s="114"/>
      <c r="V162" s="120"/>
      <c r="W162" s="152">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14"/>
      <c r="Y162" s="114"/>
      <c r="Z162" s="120"/>
      <c r="AA162" s="152">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14"/>
      <c r="AC162" s="114"/>
      <c r="AD162" s="120"/>
      <c r="AE162" s="152">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14"/>
      <c r="AG162" s="114"/>
      <c r="AH162" s="120"/>
      <c r="AI162" s="152">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14"/>
      <c r="AK162" s="114"/>
      <c r="AL162" s="120"/>
      <c r="AM162" s="152">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14"/>
      <c r="AO162" s="114"/>
      <c r="AP162" s="120"/>
      <c r="AQ162" s="152">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14"/>
      <c r="AS162" s="114"/>
      <c r="AT162" s="120"/>
      <c r="AU162" s="152">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14"/>
      <c r="AW162" s="114"/>
      <c r="AX162" s="120"/>
      <c r="AY162" s="152">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14"/>
      <c r="BA162" s="114"/>
      <c r="BB162" s="120"/>
      <c r="BC162" s="152">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14"/>
      <c r="BE162" s="114"/>
      <c r="BF162" s="120"/>
    </row>
    <row r="163" spans="1:58" ht="12.75" customHeight="1" x14ac:dyDescent="0.2">
      <c r="A163" s="117" t="s">
        <v>735</v>
      </c>
      <c r="B163" s="114"/>
      <c r="C163" s="114"/>
      <c r="D163" s="114"/>
      <c r="E163" s="114"/>
      <c r="F163" s="114"/>
      <c r="G163" s="114"/>
      <c r="H163" s="114"/>
      <c r="I163" s="114"/>
      <c r="J163" s="120"/>
      <c r="K163" s="152">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14"/>
      <c r="M163" s="114"/>
      <c r="N163" s="120"/>
      <c r="O163" s="152">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14"/>
      <c r="Q163" s="114"/>
      <c r="R163" s="120"/>
      <c r="S163" s="152">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14"/>
      <c r="U163" s="114"/>
      <c r="V163" s="120"/>
      <c r="W163" s="152">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14"/>
      <c r="Y163" s="114"/>
      <c r="Z163" s="120"/>
      <c r="AA163" s="152">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14"/>
      <c r="AC163" s="114"/>
      <c r="AD163" s="120"/>
      <c r="AE163" s="152">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14"/>
      <c r="AG163" s="114"/>
      <c r="AH163" s="120"/>
      <c r="AI163" s="152">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14"/>
      <c r="AK163" s="114"/>
      <c r="AL163" s="120"/>
      <c r="AM163" s="152">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14"/>
      <c r="AO163" s="114"/>
      <c r="AP163" s="120"/>
      <c r="AQ163" s="152">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14"/>
      <c r="AS163" s="114"/>
      <c r="AT163" s="120"/>
      <c r="AU163" s="152">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14"/>
      <c r="AW163" s="114"/>
      <c r="AX163" s="120"/>
      <c r="AY163" s="152">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14"/>
      <c r="BA163" s="114"/>
      <c r="BB163" s="120"/>
      <c r="BC163" s="152">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14"/>
      <c r="BE163" s="114"/>
      <c r="BF163" s="120"/>
    </row>
    <row r="164" spans="1:58" ht="12.75" customHeight="1" x14ac:dyDescent="0.2">
      <c r="A164" s="117" t="s">
        <v>150</v>
      </c>
      <c r="B164" s="114"/>
      <c r="C164" s="114"/>
      <c r="D164" s="114"/>
      <c r="E164" s="114"/>
      <c r="F164" s="114"/>
      <c r="G164" s="114"/>
      <c r="H164" s="114"/>
      <c r="I164" s="114"/>
      <c r="J164" s="120"/>
      <c r="K164" s="152">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14"/>
      <c r="M164" s="114"/>
      <c r="N164" s="120"/>
      <c r="O164" s="152">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14"/>
      <c r="Q164" s="114"/>
      <c r="R164" s="120"/>
      <c r="S164" s="152">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14"/>
      <c r="U164" s="114"/>
      <c r="V164" s="120"/>
      <c r="W164" s="152">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14"/>
      <c r="Y164" s="114"/>
      <c r="Z164" s="120"/>
      <c r="AA164" s="152">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14"/>
      <c r="AC164" s="114"/>
      <c r="AD164" s="120"/>
      <c r="AE164" s="152">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14"/>
      <c r="AG164" s="114"/>
      <c r="AH164" s="120"/>
      <c r="AI164" s="152">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14"/>
      <c r="AK164" s="114"/>
      <c r="AL164" s="120"/>
      <c r="AM164" s="152">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14"/>
      <c r="AO164" s="114"/>
      <c r="AP164" s="120"/>
      <c r="AQ164" s="152">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14"/>
      <c r="AS164" s="114"/>
      <c r="AT164" s="120"/>
      <c r="AU164" s="152">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14"/>
      <c r="AW164" s="114"/>
      <c r="AX164" s="120"/>
      <c r="AY164" s="152">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14"/>
      <c r="BA164" s="114"/>
      <c r="BB164" s="120"/>
      <c r="BC164" s="152">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14"/>
      <c r="BE164" s="114"/>
      <c r="BF164" s="120"/>
    </row>
    <row r="165" spans="1:58" ht="12.75" customHeight="1" x14ac:dyDescent="0.2">
      <c r="A165" s="117" t="s">
        <v>218</v>
      </c>
      <c r="B165" s="114"/>
      <c r="C165" s="114"/>
      <c r="D165" s="114"/>
      <c r="E165" s="114"/>
      <c r="F165" s="114"/>
      <c r="G165" s="114"/>
      <c r="H165" s="114"/>
      <c r="I165" s="114"/>
      <c r="J165" s="120"/>
      <c r="K165" s="152">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14"/>
      <c r="M165" s="114"/>
      <c r="N165" s="120"/>
      <c r="O165" s="152">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14"/>
      <c r="Q165" s="114"/>
      <c r="R165" s="120"/>
      <c r="S165" s="152">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14"/>
      <c r="U165" s="114"/>
      <c r="V165" s="120"/>
      <c r="W165" s="152">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14"/>
      <c r="Y165" s="114"/>
      <c r="Z165" s="120"/>
      <c r="AA165" s="152">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14"/>
      <c r="AC165" s="114"/>
      <c r="AD165" s="120"/>
      <c r="AE165" s="152">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14"/>
      <c r="AG165" s="114"/>
      <c r="AH165" s="120"/>
      <c r="AI165" s="152">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14"/>
      <c r="AK165" s="114"/>
      <c r="AL165" s="120"/>
      <c r="AM165" s="152">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14"/>
      <c r="AO165" s="114"/>
      <c r="AP165" s="120"/>
      <c r="AQ165" s="152">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14"/>
      <c r="AS165" s="114"/>
      <c r="AT165" s="120"/>
      <c r="AU165" s="152">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14"/>
      <c r="AW165" s="114"/>
      <c r="AX165" s="120"/>
      <c r="AY165" s="152">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14"/>
      <c r="BA165" s="114"/>
      <c r="BB165" s="120"/>
      <c r="BC165" s="152">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14"/>
      <c r="BE165" s="114"/>
      <c r="BF165" s="120"/>
    </row>
    <row r="166" spans="1:58" ht="12.75" customHeight="1" x14ac:dyDescent="0.2">
      <c r="A166" s="117" t="s">
        <v>736</v>
      </c>
      <c r="B166" s="114"/>
      <c r="C166" s="114"/>
      <c r="D166" s="114"/>
      <c r="E166" s="114"/>
      <c r="F166" s="114"/>
      <c r="G166" s="114"/>
      <c r="H166" s="114"/>
      <c r="I166" s="114"/>
      <c r="J166" s="120"/>
      <c r="K166" s="137">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14"/>
      <c r="M166" s="114"/>
      <c r="N166" s="120"/>
      <c r="O166" s="137">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14"/>
      <c r="Q166" s="114"/>
      <c r="R166" s="120"/>
      <c r="S166" s="137">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14"/>
      <c r="U166" s="114"/>
      <c r="V166" s="120"/>
      <c r="W166" s="137">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14"/>
      <c r="Y166" s="114"/>
      <c r="Z166" s="120"/>
      <c r="AA166" s="137">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14"/>
      <c r="AC166" s="114"/>
      <c r="AD166" s="120"/>
      <c r="AE166" s="137">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14"/>
      <c r="AG166" s="114"/>
      <c r="AH166" s="120"/>
      <c r="AI166" s="137">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14"/>
      <c r="AK166" s="114"/>
      <c r="AL166" s="120"/>
      <c r="AM166" s="137">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14"/>
      <c r="AO166" s="114"/>
      <c r="AP166" s="120"/>
      <c r="AQ166" s="137">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14"/>
      <c r="AS166" s="114"/>
      <c r="AT166" s="120"/>
      <c r="AU166" s="137">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14"/>
      <c r="AW166" s="114"/>
      <c r="AX166" s="120"/>
      <c r="AY166" s="137">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14"/>
      <c r="BA166" s="114"/>
      <c r="BB166" s="120"/>
      <c r="BC166" s="137">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14"/>
      <c r="BE166" s="114"/>
      <c r="BF166" s="120"/>
    </row>
    <row r="167" spans="1:58" ht="12.75" customHeight="1" x14ac:dyDescent="0.2">
      <c r="A167" s="153" t="s">
        <v>737</v>
      </c>
      <c r="B167" s="114"/>
      <c r="C167" s="114"/>
      <c r="D167" s="114"/>
      <c r="E167" s="114"/>
      <c r="F167" s="114"/>
      <c r="G167" s="114"/>
      <c r="H167" s="114"/>
      <c r="I167" s="114"/>
      <c r="J167" s="120"/>
      <c r="K167" s="137">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14"/>
      <c r="M167" s="114"/>
      <c r="N167" s="120"/>
      <c r="O167" s="137">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14"/>
      <c r="Q167" s="114"/>
      <c r="R167" s="120"/>
      <c r="S167" s="137">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14"/>
      <c r="U167" s="114"/>
      <c r="V167" s="120"/>
      <c r="W167" s="137">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14"/>
      <c r="Y167" s="114"/>
      <c r="Z167" s="120"/>
      <c r="AA167" s="137">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14"/>
      <c r="AC167" s="114"/>
      <c r="AD167" s="120"/>
      <c r="AE167" s="137">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14"/>
      <c r="AG167" s="114"/>
      <c r="AH167" s="120"/>
      <c r="AI167" s="137">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14"/>
      <c r="AK167" s="114"/>
      <c r="AL167" s="120"/>
      <c r="AM167" s="137">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14"/>
      <c r="AO167" s="114"/>
      <c r="AP167" s="120"/>
      <c r="AQ167" s="137">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14"/>
      <c r="AS167" s="114"/>
      <c r="AT167" s="120"/>
      <c r="AU167" s="137">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14"/>
      <c r="AW167" s="114"/>
      <c r="AX167" s="120"/>
      <c r="AY167" s="137">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14"/>
      <c r="BA167" s="114"/>
      <c r="BB167" s="120"/>
      <c r="BC167" s="137">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14"/>
      <c r="BE167" s="114"/>
      <c r="BF167" s="120"/>
    </row>
    <row r="168" spans="1:58" ht="12.75" customHeight="1" x14ac:dyDescent="0.2">
      <c r="A168" s="153" t="s">
        <v>738</v>
      </c>
      <c r="B168" s="114"/>
      <c r="C168" s="114"/>
      <c r="D168" s="114"/>
      <c r="E168" s="114"/>
      <c r="F168" s="114"/>
      <c r="G168" s="114"/>
      <c r="H168" s="114"/>
      <c r="I168" s="114"/>
      <c r="J168" s="120"/>
      <c r="K168" s="137">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14"/>
      <c r="M168" s="114"/>
      <c r="N168" s="120"/>
      <c r="O168" s="137">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14"/>
      <c r="Q168" s="114"/>
      <c r="R168" s="120"/>
      <c r="S168" s="137">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14"/>
      <c r="U168" s="114"/>
      <c r="V168" s="120"/>
      <c r="W168" s="137">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14"/>
      <c r="Y168" s="114"/>
      <c r="Z168" s="120"/>
      <c r="AA168" s="137">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14"/>
      <c r="AC168" s="114"/>
      <c r="AD168" s="120"/>
      <c r="AE168" s="137">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14"/>
      <c r="AG168" s="114"/>
      <c r="AH168" s="120"/>
      <c r="AI168" s="137">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14"/>
      <c r="AK168" s="114"/>
      <c r="AL168" s="120"/>
      <c r="AM168" s="137">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14"/>
      <c r="AO168" s="114"/>
      <c r="AP168" s="120"/>
      <c r="AQ168" s="137">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14"/>
      <c r="AS168" s="114"/>
      <c r="AT168" s="120"/>
      <c r="AU168" s="137">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14"/>
      <c r="AW168" s="114"/>
      <c r="AX168" s="120"/>
      <c r="AY168" s="137">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14"/>
      <c r="BA168" s="114"/>
      <c r="BB168" s="120"/>
      <c r="BC168" s="137">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14"/>
      <c r="BE168" s="114"/>
      <c r="BF168" s="120"/>
    </row>
    <row r="169" spans="1:58" ht="12.75" customHeight="1" x14ac:dyDescent="0.2">
      <c r="A169" s="117" t="s">
        <v>739</v>
      </c>
      <c r="B169" s="114"/>
      <c r="C169" s="114"/>
      <c r="D169" s="114"/>
      <c r="E169" s="114"/>
      <c r="F169" s="114"/>
      <c r="G169" s="114"/>
      <c r="H169" s="114"/>
      <c r="I169" s="114"/>
      <c r="J169" s="120"/>
      <c r="K169" s="152">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14"/>
      <c r="M169" s="114"/>
      <c r="N169" s="120"/>
      <c r="O169" s="152">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14"/>
      <c r="Q169" s="114"/>
      <c r="R169" s="120"/>
      <c r="S169" s="152">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14"/>
      <c r="U169" s="114"/>
      <c r="V169" s="120"/>
      <c r="W169" s="152">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14"/>
      <c r="Y169" s="114"/>
      <c r="Z169" s="120"/>
      <c r="AA169" s="152">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14"/>
      <c r="AC169" s="114"/>
      <c r="AD169" s="120"/>
      <c r="AE169" s="152">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14"/>
      <c r="AG169" s="114"/>
      <c r="AH169" s="120"/>
      <c r="AI169" s="152">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14"/>
      <c r="AK169" s="114"/>
      <c r="AL169" s="120"/>
      <c r="AM169" s="152">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14"/>
      <c r="AO169" s="114"/>
      <c r="AP169" s="120"/>
      <c r="AQ169" s="152">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14"/>
      <c r="AS169" s="114"/>
      <c r="AT169" s="120"/>
      <c r="AU169" s="152">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14"/>
      <c r="AW169" s="114"/>
      <c r="AX169" s="120"/>
      <c r="AY169" s="152">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14"/>
      <c r="BA169" s="114"/>
      <c r="BB169" s="120"/>
      <c r="BC169" s="152">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14"/>
      <c r="BE169" s="114"/>
      <c r="BF169" s="120"/>
    </row>
    <row r="170" spans="1:58" ht="12.75" customHeight="1" x14ac:dyDescent="0.2">
      <c r="A170" s="153" t="s">
        <v>740</v>
      </c>
      <c r="B170" s="114"/>
      <c r="C170" s="114"/>
      <c r="D170" s="114"/>
      <c r="E170" s="114"/>
      <c r="F170" s="114"/>
      <c r="G170" s="114"/>
      <c r="H170" s="114"/>
      <c r="I170" s="114"/>
      <c r="J170" s="120"/>
      <c r="K170" s="152">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14"/>
      <c r="M170" s="114"/>
      <c r="N170" s="120"/>
      <c r="O170" s="152">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14"/>
      <c r="Q170" s="114"/>
      <c r="R170" s="120"/>
      <c r="S170" s="152">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14"/>
      <c r="U170" s="114"/>
      <c r="V170" s="120"/>
      <c r="W170" s="152">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14"/>
      <c r="Y170" s="114"/>
      <c r="Z170" s="120"/>
      <c r="AA170" s="152">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14"/>
      <c r="AC170" s="114"/>
      <c r="AD170" s="120"/>
      <c r="AE170" s="152">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14"/>
      <c r="AG170" s="114"/>
      <c r="AH170" s="120"/>
      <c r="AI170" s="152">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14"/>
      <c r="AK170" s="114"/>
      <c r="AL170" s="120"/>
      <c r="AM170" s="152">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14"/>
      <c r="AO170" s="114"/>
      <c r="AP170" s="120"/>
      <c r="AQ170" s="152">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14"/>
      <c r="AS170" s="114"/>
      <c r="AT170" s="120"/>
      <c r="AU170" s="152">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14"/>
      <c r="AW170" s="114"/>
      <c r="AX170" s="120"/>
      <c r="AY170" s="152">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14"/>
      <c r="BA170" s="114"/>
      <c r="BB170" s="120"/>
      <c r="BC170" s="152">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14"/>
      <c r="BE170" s="114"/>
      <c r="BF170" s="120"/>
    </row>
    <row r="171" spans="1:58" ht="12.75" customHeight="1" x14ac:dyDescent="0.2">
      <c r="A171" s="153" t="s">
        <v>741</v>
      </c>
      <c r="B171" s="114"/>
      <c r="C171" s="114"/>
      <c r="D171" s="114"/>
      <c r="E171" s="114"/>
      <c r="F171" s="114"/>
      <c r="G171" s="114"/>
      <c r="H171" s="114"/>
      <c r="I171" s="114"/>
      <c r="J171" s="120"/>
      <c r="K171" s="152">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14"/>
      <c r="M171" s="114"/>
      <c r="N171" s="120"/>
      <c r="O171" s="152">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14"/>
      <c r="Q171" s="114"/>
      <c r="R171" s="120"/>
      <c r="S171" s="152">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14"/>
      <c r="U171" s="114"/>
      <c r="V171" s="120"/>
      <c r="W171" s="152">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14"/>
      <c r="Y171" s="114"/>
      <c r="Z171" s="120"/>
      <c r="AA171" s="152">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14"/>
      <c r="AC171" s="114"/>
      <c r="AD171" s="120"/>
      <c r="AE171" s="152">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14"/>
      <c r="AG171" s="114"/>
      <c r="AH171" s="120"/>
      <c r="AI171" s="152">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14"/>
      <c r="AK171" s="114"/>
      <c r="AL171" s="120"/>
      <c r="AM171" s="152">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14"/>
      <c r="AO171" s="114"/>
      <c r="AP171" s="120"/>
      <c r="AQ171" s="152">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14"/>
      <c r="AS171" s="114"/>
      <c r="AT171" s="120"/>
      <c r="AU171" s="152">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14"/>
      <c r="AW171" s="114"/>
      <c r="AX171" s="120"/>
      <c r="AY171" s="152">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14"/>
      <c r="BA171" s="114"/>
      <c r="BB171" s="120"/>
      <c r="BC171" s="152">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14"/>
      <c r="BE171" s="114"/>
      <c r="BF171" s="120"/>
    </row>
    <row r="172" spans="1:58" ht="12.75" customHeight="1" x14ac:dyDescent="0.2">
      <c r="A172" s="117" t="s">
        <v>742</v>
      </c>
      <c r="B172" s="114"/>
      <c r="C172" s="114"/>
      <c r="D172" s="114"/>
      <c r="E172" s="114"/>
      <c r="F172" s="114"/>
      <c r="G172" s="114"/>
      <c r="H172" s="114"/>
      <c r="I172" s="114"/>
      <c r="J172" s="120"/>
      <c r="K172" s="152">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14"/>
      <c r="M172" s="114"/>
      <c r="N172" s="120"/>
      <c r="O172" s="152">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14"/>
      <c r="Q172" s="114"/>
      <c r="R172" s="120"/>
      <c r="S172" s="152">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14"/>
      <c r="U172" s="114"/>
      <c r="V172" s="120"/>
      <c r="W172" s="152">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14"/>
      <c r="Y172" s="114"/>
      <c r="Z172" s="120"/>
      <c r="AA172" s="152">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14"/>
      <c r="AC172" s="114"/>
      <c r="AD172" s="120"/>
      <c r="AE172" s="152">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14"/>
      <c r="AG172" s="114"/>
      <c r="AH172" s="120"/>
      <c r="AI172" s="152">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14"/>
      <c r="AK172" s="114"/>
      <c r="AL172" s="120"/>
      <c r="AM172" s="152">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14"/>
      <c r="AO172" s="114"/>
      <c r="AP172" s="120"/>
      <c r="AQ172" s="152">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14"/>
      <c r="AS172" s="114"/>
      <c r="AT172" s="120"/>
      <c r="AU172" s="152">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14"/>
      <c r="AW172" s="114"/>
      <c r="AX172" s="120"/>
      <c r="AY172" s="152">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14"/>
      <c r="BA172" s="114"/>
      <c r="BB172" s="120"/>
      <c r="BC172" s="152">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14"/>
      <c r="BE172" s="114"/>
      <c r="BF172" s="120"/>
    </row>
    <row r="173" spans="1:58" ht="12.75" customHeight="1" x14ac:dyDescent="0.2">
      <c r="A173" s="117" t="s">
        <v>743</v>
      </c>
      <c r="B173" s="114"/>
      <c r="C173" s="114"/>
      <c r="D173" s="114"/>
      <c r="E173" s="114"/>
      <c r="F173" s="114"/>
      <c r="G173" s="114"/>
      <c r="H173" s="114"/>
      <c r="I173" s="114"/>
      <c r="J173" s="120"/>
      <c r="K173" s="147" t="str">
        <f>IFERROR((K172/K169)*100, "---")</f>
        <v>---</v>
      </c>
      <c r="L173" s="114"/>
      <c r="M173" s="114"/>
      <c r="N173" s="120"/>
      <c r="O173" s="147" t="str">
        <f>IFERROR((O172/O169)*100, "---")</f>
        <v>---</v>
      </c>
      <c r="P173" s="114"/>
      <c r="Q173" s="114"/>
      <c r="R173" s="120"/>
      <c r="S173" s="147" t="str">
        <f>IFERROR((S172/S169)*100, "---")</f>
        <v>---</v>
      </c>
      <c r="T173" s="114"/>
      <c r="U173" s="114"/>
      <c r="V173" s="120"/>
      <c r="W173" s="147" t="str">
        <f>IFERROR((W172/W169)*100, "---")</f>
        <v>---</v>
      </c>
      <c r="X173" s="114"/>
      <c r="Y173" s="114"/>
      <c r="Z173" s="120"/>
      <c r="AA173" s="147" t="str">
        <f>IFERROR((AA172/AA169)*100, "---")</f>
        <v>---</v>
      </c>
      <c r="AB173" s="114"/>
      <c r="AC173" s="114"/>
      <c r="AD173" s="120"/>
      <c r="AE173" s="147" t="str">
        <f>IFERROR((AE172/AE169)*100, "---")</f>
        <v>---</v>
      </c>
      <c r="AF173" s="114"/>
      <c r="AG173" s="114"/>
      <c r="AH173" s="120"/>
      <c r="AI173" s="147" t="str">
        <f>IFERROR((AI172/AI169)*100, "---")</f>
        <v>---</v>
      </c>
      <c r="AJ173" s="114"/>
      <c r="AK173" s="114"/>
      <c r="AL173" s="120"/>
      <c r="AM173" s="147" t="str">
        <f>IFERROR((AM172/AM169)*100, "---")</f>
        <v>---</v>
      </c>
      <c r="AN173" s="114"/>
      <c r="AO173" s="114"/>
      <c r="AP173" s="120"/>
      <c r="AQ173" s="147" t="str">
        <f>IFERROR((AQ172/AQ169)*100, "---")</f>
        <v>---</v>
      </c>
      <c r="AR173" s="114"/>
      <c r="AS173" s="114"/>
      <c r="AT173" s="120"/>
      <c r="AU173" s="147" t="str">
        <f>IFERROR((AU172/AU169)*100, "---")</f>
        <v>---</v>
      </c>
      <c r="AV173" s="114"/>
      <c r="AW173" s="114"/>
      <c r="AX173" s="120"/>
      <c r="AY173" s="147" t="str">
        <f>IFERROR((AY172/AY169)*100, "---")</f>
        <v>---</v>
      </c>
      <c r="AZ173" s="114"/>
      <c r="BA173" s="114"/>
      <c r="BB173" s="120"/>
      <c r="BC173" s="147" t="str">
        <f>IFERROR((BC172/BC169)*100, "---")</f>
        <v>---</v>
      </c>
      <c r="BD173" s="114"/>
      <c r="BE173" s="114"/>
      <c r="BF173" s="120"/>
    </row>
    <row r="174" spans="1:58" ht="12.75" customHeight="1" x14ac:dyDescent="0.2">
      <c r="A174" s="117" t="s">
        <v>230</v>
      </c>
      <c r="B174" s="114"/>
      <c r="C174" s="114"/>
      <c r="D174" s="114"/>
      <c r="E174" s="114"/>
      <c r="F174" s="114"/>
      <c r="G174" s="114"/>
      <c r="H174" s="114"/>
      <c r="I174" s="114"/>
      <c r="J174" s="120"/>
      <c r="K174" s="152">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14"/>
      <c r="M174" s="114"/>
      <c r="N174" s="120"/>
      <c r="O174" s="152">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14"/>
      <c r="Q174" s="114"/>
      <c r="R174" s="120"/>
      <c r="S174" s="152">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14"/>
      <c r="U174" s="114"/>
      <c r="V174" s="120"/>
      <c r="W174" s="152">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14"/>
      <c r="Y174" s="114"/>
      <c r="Z174" s="120"/>
      <c r="AA174" s="152">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14"/>
      <c r="AC174" s="114"/>
      <c r="AD174" s="120"/>
      <c r="AE174" s="152">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14"/>
      <c r="AG174" s="114"/>
      <c r="AH174" s="120"/>
      <c r="AI174" s="152">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14"/>
      <c r="AK174" s="114"/>
      <c r="AL174" s="120"/>
      <c r="AM174" s="152">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14"/>
      <c r="AO174" s="114"/>
      <c r="AP174" s="120"/>
      <c r="AQ174" s="152">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14"/>
      <c r="AS174" s="114"/>
      <c r="AT174" s="120"/>
      <c r="AU174" s="152">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14"/>
      <c r="AW174" s="114"/>
      <c r="AX174" s="120"/>
      <c r="AY174" s="152">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14"/>
      <c r="BA174" s="114"/>
      <c r="BB174" s="120"/>
      <c r="BC174" s="152">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14"/>
      <c r="BE174" s="114"/>
      <c r="BF174" s="120"/>
    </row>
    <row r="175" spans="1:58" ht="12.75" customHeight="1" x14ac:dyDescent="0.2">
      <c r="A175" s="113" t="s">
        <v>296</v>
      </c>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c r="AC175" s="114"/>
      <c r="AD175" s="114"/>
      <c r="AE175" s="114"/>
      <c r="AF175" s="114"/>
      <c r="AG175" s="114"/>
      <c r="AH175" s="114"/>
      <c r="AI175" s="114"/>
      <c r="AJ175" s="114"/>
      <c r="AK175" s="114"/>
      <c r="AL175" s="114"/>
      <c r="AM175" s="114"/>
      <c r="AN175" s="114"/>
      <c r="AO175" s="114"/>
      <c r="AP175" s="114"/>
      <c r="AQ175" s="114"/>
      <c r="AR175" s="114"/>
      <c r="AS175" s="114"/>
      <c r="AT175" s="114"/>
      <c r="AU175" s="114"/>
      <c r="AV175" s="114"/>
      <c r="AW175" s="114"/>
      <c r="AX175" s="114"/>
      <c r="AY175" s="114"/>
      <c r="AZ175" s="114"/>
      <c r="BA175" s="114"/>
      <c r="BB175" s="114"/>
      <c r="BC175" s="114"/>
      <c r="BD175" s="114"/>
      <c r="BE175" s="114"/>
      <c r="BF175" s="115"/>
    </row>
    <row r="176" spans="1:58" ht="12.75" customHeight="1" x14ac:dyDescent="0.2">
      <c r="A176" s="117" t="s">
        <v>112</v>
      </c>
      <c r="B176" s="114"/>
      <c r="C176" s="114"/>
      <c r="D176" s="114"/>
      <c r="E176" s="114"/>
      <c r="F176" s="114"/>
      <c r="G176" s="114"/>
      <c r="H176" s="114"/>
      <c r="I176" s="114"/>
      <c r="J176" s="120"/>
      <c r="K176" s="152">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114"/>
      <c r="M176" s="114"/>
      <c r="N176" s="120"/>
      <c r="O176" s="152">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114"/>
      <c r="Q176" s="114"/>
      <c r="R176" s="120"/>
      <c r="S176" s="152">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114"/>
      <c r="U176" s="114"/>
      <c r="V176" s="120"/>
      <c r="W176" s="152">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114"/>
      <c r="Y176" s="114"/>
      <c r="Z176" s="120"/>
      <c r="AA176" s="152">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114"/>
      <c r="AC176" s="114"/>
      <c r="AD176" s="120"/>
      <c r="AE176" s="152">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114"/>
      <c r="AG176" s="114"/>
      <c r="AH176" s="120"/>
      <c r="AI176" s="152">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114"/>
      <c r="AK176" s="114"/>
      <c r="AL176" s="120"/>
      <c r="AM176" s="152">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114"/>
      <c r="AO176" s="114"/>
      <c r="AP176" s="120"/>
      <c r="AQ176" s="152">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114"/>
      <c r="AS176" s="114"/>
      <c r="AT176" s="120"/>
      <c r="AU176" s="152">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114"/>
      <c r="AW176" s="114"/>
      <c r="AX176" s="120"/>
      <c r="AY176" s="152">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114"/>
      <c r="BA176" s="114"/>
      <c r="BB176" s="120"/>
      <c r="BC176" s="152">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114"/>
      <c r="BE176" s="114"/>
      <c r="BF176" s="120"/>
    </row>
    <row r="177" spans="1:58" ht="12.75" customHeight="1" x14ac:dyDescent="0.2">
      <c r="A177" s="153" t="s">
        <v>114</v>
      </c>
      <c r="B177" s="114"/>
      <c r="C177" s="114"/>
      <c r="D177" s="114"/>
      <c r="E177" s="114"/>
      <c r="F177" s="114"/>
      <c r="G177" s="114"/>
      <c r="H177" s="114"/>
      <c r="I177" s="114"/>
      <c r="J177" s="120"/>
      <c r="K177" s="152">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114"/>
      <c r="M177" s="114"/>
      <c r="N177" s="120"/>
      <c r="O177" s="152">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114"/>
      <c r="Q177" s="114"/>
      <c r="R177" s="120"/>
      <c r="S177" s="152">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114"/>
      <c r="U177" s="114"/>
      <c r="V177" s="120"/>
      <c r="W177" s="152">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114"/>
      <c r="Y177" s="114"/>
      <c r="Z177" s="120"/>
      <c r="AA177" s="152">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114"/>
      <c r="AC177" s="114"/>
      <c r="AD177" s="120"/>
      <c r="AE177" s="152">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114"/>
      <c r="AG177" s="114"/>
      <c r="AH177" s="120"/>
      <c r="AI177" s="152">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114"/>
      <c r="AK177" s="114"/>
      <c r="AL177" s="120"/>
      <c r="AM177" s="152">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114"/>
      <c r="AO177" s="114"/>
      <c r="AP177" s="120"/>
      <c r="AQ177" s="152">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114"/>
      <c r="AS177" s="114"/>
      <c r="AT177" s="120"/>
      <c r="AU177" s="152">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114"/>
      <c r="AW177" s="114"/>
      <c r="AX177" s="120"/>
      <c r="AY177" s="152">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114"/>
      <c r="BA177" s="114"/>
      <c r="BB177" s="120"/>
      <c r="BC177" s="152">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114"/>
      <c r="BE177" s="114"/>
      <c r="BF177" s="120"/>
    </row>
    <row r="178" spans="1:58" ht="12.75" customHeight="1" x14ac:dyDescent="0.2">
      <c r="A178" s="153" t="s">
        <v>116</v>
      </c>
      <c r="B178" s="114"/>
      <c r="C178" s="114"/>
      <c r="D178" s="114"/>
      <c r="E178" s="114"/>
      <c r="F178" s="114"/>
      <c r="G178" s="114"/>
      <c r="H178" s="114"/>
      <c r="I178" s="114"/>
      <c r="J178" s="120"/>
      <c r="K178" s="152">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114"/>
      <c r="M178" s="114"/>
      <c r="N178" s="120"/>
      <c r="O178" s="152">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114"/>
      <c r="Q178" s="114"/>
      <c r="R178" s="120"/>
      <c r="S178" s="152">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114"/>
      <c r="U178" s="114"/>
      <c r="V178" s="120"/>
      <c r="W178" s="152">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114"/>
      <c r="Y178" s="114"/>
      <c r="Z178" s="120"/>
      <c r="AA178" s="152">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114"/>
      <c r="AC178" s="114"/>
      <c r="AD178" s="120"/>
      <c r="AE178" s="152">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114"/>
      <c r="AG178" s="114"/>
      <c r="AH178" s="120"/>
      <c r="AI178" s="152">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114"/>
      <c r="AK178" s="114"/>
      <c r="AL178" s="120"/>
      <c r="AM178" s="152">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114"/>
      <c r="AO178" s="114"/>
      <c r="AP178" s="120"/>
      <c r="AQ178" s="152">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114"/>
      <c r="AS178" s="114"/>
      <c r="AT178" s="120"/>
      <c r="AU178" s="152">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114"/>
      <c r="AW178" s="114"/>
      <c r="AX178" s="120"/>
      <c r="AY178" s="152">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114"/>
      <c r="BA178" s="114"/>
      <c r="BB178" s="120"/>
      <c r="BC178" s="152">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114"/>
      <c r="BE178" s="114"/>
      <c r="BF178" s="120"/>
    </row>
    <row r="179" spans="1:58" ht="12.75" customHeight="1" x14ac:dyDescent="0.2">
      <c r="A179" s="117" t="s">
        <v>119</v>
      </c>
      <c r="B179" s="114"/>
      <c r="C179" s="114"/>
      <c r="D179" s="114"/>
      <c r="E179" s="114"/>
      <c r="F179" s="114"/>
      <c r="G179" s="114"/>
      <c r="H179" s="114"/>
      <c r="I179" s="114"/>
      <c r="J179" s="120"/>
      <c r="K179" s="152">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114"/>
      <c r="M179" s="114"/>
      <c r="N179" s="120"/>
      <c r="O179" s="152">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114"/>
      <c r="Q179" s="114"/>
      <c r="R179" s="120"/>
      <c r="S179" s="152">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114"/>
      <c r="U179" s="114"/>
      <c r="V179" s="120"/>
      <c r="W179" s="152">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114"/>
      <c r="Y179" s="114"/>
      <c r="Z179" s="120"/>
      <c r="AA179" s="152">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114"/>
      <c r="AC179" s="114"/>
      <c r="AD179" s="120"/>
      <c r="AE179" s="152">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114"/>
      <c r="AG179" s="114"/>
      <c r="AH179" s="120"/>
      <c r="AI179" s="152">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114"/>
      <c r="AK179" s="114"/>
      <c r="AL179" s="120"/>
      <c r="AM179" s="152">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114"/>
      <c r="AO179" s="114"/>
      <c r="AP179" s="120"/>
      <c r="AQ179" s="152">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114"/>
      <c r="AS179" s="114"/>
      <c r="AT179" s="120"/>
      <c r="AU179" s="152">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114"/>
      <c r="AW179" s="114"/>
      <c r="AX179" s="120"/>
      <c r="AY179" s="152">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114"/>
      <c r="BA179" s="114"/>
      <c r="BB179" s="120"/>
      <c r="BC179" s="152">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114"/>
      <c r="BE179" s="114"/>
      <c r="BF179" s="120"/>
    </row>
    <row r="180" spans="1:58" ht="12.75" customHeight="1" x14ac:dyDescent="0.2">
      <c r="A180" s="153" t="s">
        <v>733</v>
      </c>
      <c r="B180" s="114"/>
      <c r="C180" s="114"/>
      <c r="D180" s="114"/>
      <c r="E180" s="114"/>
      <c r="F180" s="114"/>
      <c r="G180" s="114"/>
      <c r="H180" s="114"/>
      <c r="I180" s="114"/>
      <c r="J180" s="120"/>
      <c r="K180" s="152">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114"/>
      <c r="M180" s="114"/>
      <c r="N180" s="120"/>
      <c r="O180" s="152">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114"/>
      <c r="Q180" s="114"/>
      <c r="R180" s="120"/>
      <c r="S180" s="152">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114"/>
      <c r="U180" s="114"/>
      <c r="V180" s="120"/>
      <c r="W180" s="152">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114"/>
      <c r="Y180" s="114"/>
      <c r="Z180" s="120"/>
      <c r="AA180" s="152">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114"/>
      <c r="AC180" s="114"/>
      <c r="AD180" s="120"/>
      <c r="AE180" s="152">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114"/>
      <c r="AG180" s="114"/>
      <c r="AH180" s="120"/>
      <c r="AI180" s="152">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114"/>
      <c r="AK180" s="114"/>
      <c r="AL180" s="120"/>
      <c r="AM180" s="152">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114"/>
      <c r="AO180" s="114"/>
      <c r="AP180" s="120"/>
      <c r="AQ180" s="152">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114"/>
      <c r="AS180" s="114"/>
      <c r="AT180" s="120"/>
      <c r="AU180" s="152">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114"/>
      <c r="AW180" s="114"/>
      <c r="AX180" s="120"/>
      <c r="AY180" s="152">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114"/>
      <c r="BA180" s="114"/>
      <c r="BB180" s="120"/>
      <c r="BC180" s="152">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114"/>
      <c r="BE180" s="114"/>
      <c r="BF180" s="120"/>
    </row>
    <row r="181" spans="1:58" ht="12.75" customHeight="1" x14ac:dyDescent="0.2">
      <c r="A181" s="153" t="s">
        <v>734</v>
      </c>
      <c r="B181" s="114"/>
      <c r="C181" s="114"/>
      <c r="D181" s="114"/>
      <c r="E181" s="114"/>
      <c r="F181" s="114"/>
      <c r="G181" s="114"/>
      <c r="H181" s="114"/>
      <c r="I181" s="114"/>
      <c r="J181" s="120"/>
      <c r="K181" s="152">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114"/>
      <c r="M181" s="114"/>
      <c r="N181" s="120"/>
      <c r="O181" s="152">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114"/>
      <c r="Q181" s="114"/>
      <c r="R181" s="120"/>
      <c r="S181" s="152">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114"/>
      <c r="U181" s="114"/>
      <c r="V181" s="120"/>
      <c r="W181" s="152">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114"/>
      <c r="Y181" s="114"/>
      <c r="Z181" s="120"/>
      <c r="AA181" s="152">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114"/>
      <c r="AC181" s="114"/>
      <c r="AD181" s="120"/>
      <c r="AE181" s="152">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114"/>
      <c r="AG181" s="114"/>
      <c r="AH181" s="120"/>
      <c r="AI181" s="152">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114"/>
      <c r="AK181" s="114"/>
      <c r="AL181" s="120"/>
      <c r="AM181" s="152">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114"/>
      <c r="AO181" s="114"/>
      <c r="AP181" s="120"/>
      <c r="AQ181" s="152">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114"/>
      <c r="AS181" s="114"/>
      <c r="AT181" s="120"/>
      <c r="AU181" s="152">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114"/>
      <c r="AW181" s="114"/>
      <c r="AX181" s="120"/>
      <c r="AY181" s="152">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114"/>
      <c r="BA181" s="114"/>
      <c r="BB181" s="120"/>
      <c r="BC181" s="152">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114"/>
      <c r="BE181" s="114"/>
      <c r="BF181" s="120"/>
    </row>
    <row r="182" spans="1:58" ht="12.75" customHeight="1" x14ac:dyDescent="0.2">
      <c r="A182" s="117" t="s">
        <v>131</v>
      </c>
      <c r="B182" s="114"/>
      <c r="C182" s="114"/>
      <c r="D182" s="114"/>
      <c r="E182" s="114"/>
      <c r="F182" s="114"/>
      <c r="G182" s="114"/>
      <c r="H182" s="114"/>
      <c r="I182" s="114"/>
      <c r="J182" s="120"/>
      <c r="K182" s="152">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114"/>
      <c r="M182" s="114"/>
      <c r="N182" s="120"/>
      <c r="O182" s="152">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114"/>
      <c r="Q182" s="114"/>
      <c r="R182" s="120"/>
      <c r="S182" s="152">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114"/>
      <c r="U182" s="114"/>
      <c r="V182" s="120"/>
      <c r="W182" s="152">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114"/>
      <c r="Y182" s="114"/>
      <c r="Z182" s="120"/>
      <c r="AA182" s="152">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114"/>
      <c r="AC182" s="114"/>
      <c r="AD182" s="120"/>
      <c r="AE182" s="152">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114"/>
      <c r="AG182" s="114"/>
      <c r="AH182" s="120"/>
      <c r="AI182" s="152">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114"/>
      <c r="AK182" s="114"/>
      <c r="AL182" s="120"/>
      <c r="AM182" s="152">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114"/>
      <c r="AO182" s="114"/>
      <c r="AP182" s="120"/>
      <c r="AQ182" s="152">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114"/>
      <c r="AS182" s="114"/>
      <c r="AT182" s="120"/>
      <c r="AU182" s="152">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114"/>
      <c r="AW182" s="114"/>
      <c r="AX182" s="120"/>
      <c r="AY182" s="152">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114"/>
      <c r="BA182" s="114"/>
      <c r="BB182" s="120"/>
      <c r="BC182" s="152">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114"/>
      <c r="BE182" s="114"/>
      <c r="BF182" s="120"/>
    </row>
    <row r="183" spans="1:58" ht="12.75" customHeight="1" x14ac:dyDescent="0.2">
      <c r="A183" s="117" t="s">
        <v>735</v>
      </c>
      <c r="B183" s="114"/>
      <c r="C183" s="114"/>
      <c r="D183" s="114"/>
      <c r="E183" s="114"/>
      <c r="F183" s="114"/>
      <c r="G183" s="114"/>
      <c r="H183" s="114"/>
      <c r="I183" s="114"/>
      <c r="J183" s="120"/>
      <c r="K183" s="152">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114"/>
      <c r="M183" s="114"/>
      <c r="N183" s="120"/>
      <c r="O183" s="152">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114"/>
      <c r="Q183" s="114"/>
      <c r="R183" s="120"/>
      <c r="S183" s="152">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114"/>
      <c r="U183" s="114"/>
      <c r="V183" s="120"/>
      <c r="W183" s="152">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114"/>
      <c r="Y183" s="114"/>
      <c r="Z183" s="120"/>
      <c r="AA183" s="152">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114"/>
      <c r="AC183" s="114"/>
      <c r="AD183" s="120"/>
      <c r="AE183" s="152">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114"/>
      <c r="AG183" s="114"/>
      <c r="AH183" s="120"/>
      <c r="AI183" s="152">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114"/>
      <c r="AK183" s="114"/>
      <c r="AL183" s="120"/>
      <c r="AM183" s="152">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114"/>
      <c r="AO183" s="114"/>
      <c r="AP183" s="120"/>
      <c r="AQ183" s="152">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114"/>
      <c r="AS183" s="114"/>
      <c r="AT183" s="120"/>
      <c r="AU183" s="152">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114"/>
      <c r="AW183" s="114"/>
      <c r="AX183" s="120"/>
      <c r="AY183" s="152">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114"/>
      <c r="BA183" s="114"/>
      <c r="BB183" s="120"/>
      <c r="BC183" s="152">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114"/>
      <c r="BE183" s="114"/>
      <c r="BF183" s="120"/>
    </row>
    <row r="184" spans="1:58" ht="12.75" customHeight="1" x14ac:dyDescent="0.2">
      <c r="A184" s="117" t="s">
        <v>150</v>
      </c>
      <c r="B184" s="114"/>
      <c r="C184" s="114"/>
      <c r="D184" s="114"/>
      <c r="E184" s="114"/>
      <c r="F184" s="114"/>
      <c r="G184" s="114"/>
      <c r="H184" s="114"/>
      <c r="I184" s="114"/>
      <c r="J184" s="120"/>
      <c r="K184" s="152">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114"/>
      <c r="M184" s="114"/>
      <c r="N184" s="120"/>
      <c r="O184" s="152">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114"/>
      <c r="Q184" s="114"/>
      <c r="R184" s="120"/>
      <c r="S184" s="152">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114"/>
      <c r="U184" s="114"/>
      <c r="V184" s="120"/>
      <c r="W184" s="152">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114"/>
      <c r="Y184" s="114"/>
      <c r="Z184" s="120"/>
      <c r="AA184" s="152">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114"/>
      <c r="AC184" s="114"/>
      <c r="AD184" s="120"/>
      <c r="AE184" s="152">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114"/>
      <c r="AG184" s="114"/>
      <c r="AH184" s="120"/>
      <c r="AI184" s="152">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114"/>
      <c r="AK184" s="114"/>
      <c r="AL184" s="120"/>
      <c r="AM184" s="152">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114"/>
      <c r="AO184" s="114"/>
      <c r="AP184" s="120"/>
      <c r="AQ184" s="152">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114"/>
      <c r="AS184" s="114"/>
      <c r="AT184" s="120"/>
      <c r="AU184" s="152">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114"/>
      <c r="AW184" s="114"/>
      <c r="AX184" s="120"/>
      <c r="AY184" s="152">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114"/>
      <c r="BA184" s="114"/>
      <c r="BB184" s="120"/>
      <c r="BC184" s="152">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114"/>
      <c r="BE184" s="114"/>
      <c r="BF184" s="120"/>
    </row>
    <row r="185" spans="1:58" ht="12.75" customHeight="1" x14ac:dyDescent="0.2">
      <c r="A185" s="117" t="s">
        <v>218</v>
      </c>
      <c r="B185" s="114"/>
      <c r="C185" s="114"/>
      <c r="D185" s="114"/>
      <c r="E185" s="114"/>
      <c r="F185" s="114"/>
      <c r="G185" s="114"/>
      <c r="H185" s="114"/>
      <c r="I185" s="114"/>
      <c r="J185" s="120"/>
      <c r="K185" s="152">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114"/>
      <c r="M185" s="114"/>
      <c r="N185" s="120"/>
      <c r="O185" s="152">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114"/>
      <c r="Q185" s="114"/>
      <c r="R185" s="120"/>
      <c r="S185" s="152">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114"/>
      <c r="U185" s="114"/>
      <c r="V185" s="120"/>
      <c r="W185" s="152">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114"/>
      <c r="Y185" s="114"/>
      <c r="Z185" s="120"/>
      <c r="AA185" s="152">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114"/>
      <c r="AC185" s="114"/>
      <c r="AD185" s="120"/>
      <c r="AE185" s="152">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114"/>
      <c r="AG185" s="114"/>
      <c r="AH185" s="120"/>
      <c r="AI185" s="152">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114"/>
      <c r="AK185" s="114"/>
      <c r="AL185" s="120"/>
      <c r="AM185" s="152">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114"/>
      <c r="AO185" s="114"/>
      <c r="AP185" s="120"/>
      <c r="AQ185" s="152">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114"/>
      <c r="AS185" s="114"/>
      <c r="AT185" s="120"/>
      <c r="AU185" s="152">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114"/>
      <c r="AW185" s="114"/>
      <c r="AX185" s="120"/>
      <c r="AY185" s="152">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114"/>
      <c r="BA185" s="114"/>
      <c r="BB185" s="120"/>
      <c r="BC185" s="152">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114"/>
      <c r="BE185" s="114"/>
      <c r="BF185" s="120"/>
    </row>
    <row r="186" spans="1:58" ht="12.75" customHeight="1" x14ac:dyDescent="0.2">
      <c r="A186" s="117" t="s">
        <v>736</v>
      </c>
      <c r="B186" s="114"/>
      <c r="C186" s="114"/>
      <c r="D186" s="114"/>
      <c r="E186" s="114"/>
      <c r="F186" s="114"/>
      <c r="G186" s="114"/>
      <c r="H186" s="114"/>
      <c r="I186" s="114"/>
      <c r="J186" s="120"/>
      <c r="K186" s="137">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114"/>
      <c r="M186" s="114"/>
      <c r="N186" s="120"/>
      <c r="O186" s="137">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114"/>
      <c r="Q186" s="114"/>
      <c r="R186" s="120"/>
      <c r="S186" s="137">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114"/>
      <c r="U186" s="114"/>
      <c r="V186" s="120"/>
      <c r="W186" s="137">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114"/>
      <c r="Y186" s="114"/>
      <c r="Z186" s="120"/>
      <c r="AA186" s="137">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114"/>
      <c r="AC186" s="114"/>
      <c r="AD186" s="120"/>
      <c r="AE186" s="137">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114"/>
      <c r="AG186" s="114"/>
      <c r="AH186" s="120"/>
      <c r="AI186" s="137">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114"/>
      <c r="AK186" s="114"/>
      <c r="AL186" s="120"/>
      <c r="AM186" s="137">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114"/>
      <c r="AO186" s="114"/>
      <c r="AP186" s="120"/>
      <c r="AQ186" s="137">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114"/>
      <c r="AS186" s="114"/>
      <c r="AT186" s="120"/>
      <c r="AU186" s="137">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114"/>
      <c r="AW186" s="114"/>
      <c r="AX186" s="120"/>
      <c r="AY186" s="137">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114"/>
      <c r="BA186" s="114"/>
      <c r="BB186" s="120"/>
      <c r="BC186" s="137">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114"/>
      <c r="BE186" s="114"/>
      <c r="BF186" s="120"/>
    </row>
    <row r="187" spans="1:58" ht="12.75" customHeight="1" x14ac:dyDescent="0.2">
      <c r="A187" s="153" t="s">
        <v>737</v>
      </c>
      <c r="B187" s="114"/>
      <c r="C187" s="114"/>
      <c r="D187" s="114"/>
      <c r="E187" s="114"/>
      <c r="F187" s="114"/>
      <c r="G187" s="114"/>
      <c r="H187" s="114"/>
      <c r="I187" s="114"/>
      <c r="J187" s="120"/>
      <c r="K187" s="137">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114"/>
      <c r="M187" s="114"/>
      <c r="N187" s="120"/>
      <c r="O187" s="137">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114"/>
      <c r="Q187" s="114"/>
      <c r="R187" s="120"/>
      <c r="S187" s="137">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114"/>
      <c r="U187" s="114"/>
      <c r="V187" s="120"/>
      <c r="W187" s="137">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114"/>
      <c r="Y187" s="114"/>
      <c r="Z187" s="120"/>
      <c r="AA187" s="137">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114"/>
      <c r="AC187" s="114"/>
      <c r="AD187" s="120"/>
      <c r="AE187" s="137">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114"/>
      <c r="AG187" s="114"/>
      <c r="AH187" s="120"/>
      <c r="AI187" s="137">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114"/>
      <c r="AK187" s="114"/>
      <c r="AL187" s="120"/>
      <c r="AM187" s="137">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114"/>
      <c r="AO187" s="114"/>
      <c r="AP187" s="120"/>
      <c r="AQ187" s="137">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114"/>
      <c r="AS187" s="114"/>
      <c r="AT187" s="120"/>
      <c r="AU187" s="137">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114"/>
      <c r="AW187" s="114"/>
      <c r="AX187" s="120"/>
      <c r="AY187" s="137">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114"/>
      <c r="BA187" s="114"/>
      <c r="BB187" s="120"/>
      <c r="BC187" s="137">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114"/>
      <c r="BE187" s="114"/>
      <c r="BF187" s="120"/>
    </row>
    <row r="188" spans="1:58" ht="12.75" customHeight="1" x14ac:dyDescent="0.2">
      <c r="A188" s="153" t="s">
        <v>738</v>
      </c>
      <c r="B188" s="114"/>
      <c r="C188" s="114"/>
      <c r="D188" s="114"/>
      <c r="E188" s="114"/>
      <c r="F188" s="114"/>
      <c r="G188" s="114"/>
      <c r="H188" s="114"/>
      <c r="I188" s="114"/>
      <c r="J188" s="120"/>
      <c r="K188" s="137">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114"/>
      <c r="M188" s="114"/>
      <c r="N188" s="120"/>
      <c r="O188" s="137">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114"/>
      <c r="Q188" s="114"/>
      <c r="R188" s="120"/>
      <c r="S188" s="137">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114"/>
      <c r="U188" s="114"/>
      <c r="V188" s="120"/>
      <c r="W188" s="137">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114"/>
      <c r="Y188" s="114"/>
      <c r="Z188" s="120"/>
      <c r="AA188" s="137">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114"/>
      <c r="AC188" s="114"/>
      <c r="AD188" s="120"/>
      <c r="AE188" s="137">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114"/>
      <c r="AG188" s="114"/>
      <c r="AH188" s="120"/>
      <c r="AI188" s="137">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114"/>
      <c r="AK188" s="114"/>
      <c r="AL188" s="120"/>
      <c r="AM188" s="137">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114"/>
      <c r="AO188" s="114"/>
      <c r="AP188" s="120"/>
      <c r="AQ188" s="137">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114"/>
      <c r="AS188" s="114"/>
      <c r="AT188" s="120"/>
      <c r="AU188" s="137">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114"/>
      <c r="AW188" s="114"/>
      <c r="AX188" s="120"/>
      <c r="AY188" s="137">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114"/>
      <c r="BA188" s="114"/>
      <c r="BB188" s="120"/>
      <c r="BC188" s="137">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114"/>
      <c r="BE188" s="114"/>
      <c r="BF188" s="120"/>
    </row>
    <row r="189" spans="1:58" ht="12.75" customHeight="1" x14ac:dyDescent="0.2">
      <c r="A189" s="117" t="s">
        <v>739</v>
      </c>
      <c r="B189" s="114"/>
      <c r="C189" s="114"/>
      <c r="D189" s="114"/>
      <c r="E189" s="114"/>
      <c r="F189" s="114"/>
      <c r="G189" s="114"/>
      <c r="H189" s="114"/>
      <c r="I189" s="114"/>
      <c r="J189" s="120"/>
      <c r="K189" s="152">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114"/>
      <c r="M189" s="114"/>
      <c r="N189" s="120"/>
      <c r="O189" s="152">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114"/>
      <c r="Q189" s="114"/>
      <c r="R189" s="120"/>
      <c r="S189" s="152">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114"/>
      <c r="U189" s="114"/>
      <c r="V189" s="120"/>
      <c r="W189" s="152">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114"/>
      <c r="Y189" s="114"/>
      <c r="Z189" s="120"/>
      <c r="AA189" s="152">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114"/>
      <c r="AC189" s="114"/>
      <c r="AD189" s="120"/>
      <c r="AE189" s="152">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114"/>
      <c r="AG189" s="114"/>
      <c r="AH189" s="120"/>
      <c r="AI189" s="152">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114"/>
      <c r="AK189" s="114"/>
      <c r="AL189" s="120"/>
      <c r="AM189" s="152">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114"/>
      <c r="AO189" s="114"/>
      <c r="AP189" s="120"/>
      <c r="AQ189" s="152">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114"/>
      <c r="AS189" s="114"/>
      <c r="AT189" s="120"/>
      <c r="AU189" s="152">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114"/>
      <c r="AW189" s="114"/>
      <c r="AX189" s="120"/>
      <c r="AY189" s="152">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114"/>
      <c r="BA189" s="114"/>
      <c r="BB189" s="120"/>
      <c r="BC189" s="152">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114"/>
      <c r="BE189" s="114"/>
      <c r="BF189" s="120"/>
    </row>
    <row r="190" spans="1:58" ht="12.75" customHeight="1" x14ac:dyDescent="0.2">
      <c r="A190" s="153" t="s">
        <v>740</v>
      </c>
      <c r="B190" s="114"/>
      <c r="C190" s="114"/>
      <c r="D190" s="114"/>
      <c r="E190" s="114"/>
      <c r="F190" s="114"/>
      <c r="G190" s="114"/>
      <c r="H190" s="114"/>
      <c r="I190" s="114"/>
      <c r="J190" s="120"/>
      <c r="K190" s="152">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114"/>
      <c r="M190" s="114"/>
      <c r="N190" s="120"/>
      <c r="O190" s="152">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114"/>
      <c r="Q190" s="114"/>
      <c r="R190" s="120"/>
      <c r="S190" s="152">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114"/>
      <c r="U190" s="114"/>
      <c r="V190" s="120"/>
      <c r="W190" s="152">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114"/>
      <c r="Y190" s="114"/>
      <c r="Z190" s="120"/>
      <c r="AA190" s="152">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114"/>
      <c r="AC190" s="114"/>
      <c r="AD190" s="120"/>
      <c r="AE190" s="152">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114"/>
      <c r="AG190" s="114"/>
      <c r="AH190" s="120"/>
      <c r="AI190" s="152">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114"/>
      <c r="AK190" s="114"/>
      <c r="AL190" s="120"/>
      <c r="AM190" s="152">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114"/>
      <c r="AO190" s="114"/>
      <c r="AP190" s="120"/>
      <c r="AQ190" s="152">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114"/>
      <c r="AS190" s="114"/>
      <c r="AT190" s="120"/>
      <c r="AU190" s="152">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114"/>
      <c r="AW190" s="114"/>
      <c r="AX190" s="120"/>
      <c r="AY190" s="152">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114"/>
      <c r="BA190" s="114"/>
      <c r="BB190" s="120"/>
      <c r="BC190" s="152">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114"/>
      <c r="BE190" s="114"/>
      <c r="BF190" s="120"/>
    </row>
    <row r="191" spans="1:58" ht="12.75" customHeight="1" x14ac:dyDescent="0.2">
      <c r="A191" s="153" t="s">
        <v>741</v>
      </c>
      <c r="B191" s="114"/>
      <c r="C191" s="114"/>
      <c r="D191" s="114"/>
      <c r="E191" s="114"/>
      <c r="F191" s="114"/>
      <c r="G191" s="114"/>
      <c r="H191" s="114"/>
      <c r="I191" s="114"/>
      <c r="J191" s="120"/>
      <c r="K191" s="152">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114"/>
      <c r="M191" s="114"/>
      <c r="N191" s="120"/>
      <c r="O191" s="152">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114"/>
      <c r="Q191" s="114"/>
      <c r="R191" s="120"/>
      <c r="S191" s="152">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114"/>
      <c r="U191" s="114"/>
      <c r="V191" s="120"/>
      <c r="W191" s="152">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114"/>
      <c r="Y191" s="114"/>
      <c r="Z191" s="120"/>
      <c r="AA191" s="152">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114"/>
      <c r="AC191" s="114"/>
      <c r="AD191" s="120"/>
      <c r="AE191" s="152">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114"/>
      <c r="AG191" s="114"/>
      <c r="AH191" s="120"/>
      <c r="AI191" s="152">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114"/>
      <c r="AK191" s="114"/>
      <c r="AL191" s="120"/>
      <c r="AM191" s="152">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114"/>
      <c r="AO191" s="114"/>
      <c r="AP191" s="120"/>
      <c r="AQ191" s="152">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114"/>
      <c r="AS191" s="114"/>
      <c r="AT191" s="120"/>
      <c r="AU191" s="152">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114"/>
      <c r="AW191" s="114"/>
      <c r="AX191" s="120"/>
      <c r="AY191" s="152">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114"/>
      <c r="BA191" s="114"/>
      <c r="BB191" s="120"/>
      <c r="BC191" s="152">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114"/>
      <c r="BE191" s="114"/>
      <c r="BF191" s="120"/>
    </row>
    <row r="192" spans="1:58" ht="12.75" customHeight="1" x14ac:dyDescent="0.2">
      <c r="A192" s="117" t="s">
        <v>742</v>
      </c>
      <c r="B192" s="114"/>
      <c r="C192" s="114"/>
      <c r="D192" s="114"/>
      <c r="E192" s="114"/>
      <c r="F192" s="114"/>
      <c r="G192" s="114"/>
      <c r="H192" s="114"/>
      <c r="I192" s="114"/>
      <c r="J192" s="120"/>
      <c r="K192" s="152">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114"/>
      <c r="M192" s="114"/>
      <c r="N192" s="120"/>
      <c r="O192" s="152">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114"/>
      <c r="Q192" s="114"/>
      <c r="R192" s="120"/>
      <c r="S192" s="152">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114"/>
      <c r="U192" s="114"/>
      <c r="V192" s="120"/>
      <c r="W192" s="152">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114"/>
      <c r="Y192" s="114"/>
      <c r="Z192" s="120"/>
      <c r="AA192" s="152">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114"/>
      <c r="AC192" s="114"/>
      <c r="AD192" s="120"/>
      <c r="AE192" s="152">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114"/>
      <c r="AG192" s="114"/>
      <c r="AH192" s="120"/>
      <c r="AI192" s="152">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114"/>
      <c r="AK192" s="114"/>
      <c r="AL192" s="120"/>
      <c r="AM192" s="152">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114"/>
      <c r="AO192" s="114"/>
      <c r="AP192" s="120"/>
      <c r="AQ192" s="152">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114"/>
      <c r="AS192" s="114"/>
      <c r="AT192" s="120"/>
      <c r="AU192" s="152">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114"/>
      <c r="AW192" s="114"/>
      <c r="AX192" s="120"/>
      <c r="AY192" s="152">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114"/>
      <c r="BA192" s="114"/>
      <c r="BB192" s="120"/>
      <c r="BC192" s="152">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114"/>
      <c r="BE192" s="114"/>
      <c r="BF192" s="120"/>
    </row>
    <row r="193" spans="1:58" ht="12.75" customHeight="1" x14ac:dyDescent="0.2">
      <c r="A193" s="117" t="s">
        <v>743</v>
      </c>
      <c r="B193" s="114"/>
      <c r="C193" s="114"/>
      <c r="D193" s="114"/>
      <c r="E193" s="114"/>
      <c r="F193" s="114"/>
      <c r="G193" s="114"/>
      <c r="H193" s="114"/>
      <c r="I193" s="114"/>
      <c r="J193" s="120"/>
      <c r="K193" s="147" t="str">
        <f>IFERROR((K192/K189)*100, "---")</f>
        <v>---</v>
      </c>
      <c r="L193" s="114"/>
      <c r="M193" s="114"/>
      <c r="N193" s="120"/>
      <c r="O193" s="147" t="str">
        <f>IFERROR((O192/O189)*100, "---")</f>
        <v>---</v>
      </c>
      <c r="P193" s="114"/>
      <c r="Q193" s="114"/>
      <c r="R193" s="120"/>
      <c r="S193" s="147" t="str">
        <f>IFERROR((S192/S189)*100, "---")</f>
        <v>---</v>
      </c>
      <c r="T193" s="114"/>
      <c r="U193" s="114"/>
      <c r="V193" s="120"/>
      <c r="W193" s="147" t="str">
        <f>IFERROR((W192/W189)*100, "---")</f>
        <v>---</v>
      </c>
      <c r="X193" s="114"/>
      <c r="Y193" s="114"/>
      <c r="Z193" s="120"/>
      <c r="AA193" s="147" t="str">
        <f>IFERROR((AA192/AA189)*100, "---")</f>
        <v>---</v>
      </c>
      <c r="AB193" s="114"/>
      <c r="AC193" s="114"/>
      <c r="AD193" s="120"/>
      <c r="AE193" s="147" t="str">
        <f>IFERROR((AE192/AE189)*100, "---")</f>
        <v>---</v>
      </c>
      <c r="AF193" s="114"/>
      <c r="AG193" s="114"/>
      <c r="AH193" s="120"/>
      <c r="AI193" s="147" t="str">
        <f>IFERROR((AI192/AI189)*100, "---")</f>
        <v>---</v>
      </c>
      <c r="AJ193" s="114"/>
      <c r="AK193" s="114"/>
      <c r="AL193" s="120"/>
      <c r="AM193" s="147" t="str">
        <f>IFERROR((AM192/AM189)*100, "---")</f>
        <v>---</v>
      </c>
      <c r="AN193" s="114"/>
      <c r="AO193" s="114"/>
      <c r="AP193" s="120"/>
      <c r="AQ193" s="147" t="str">
        <f>IFERROR((AQ192/AQ189)*100, "---")</f>
        <v>---</v>
      </c>
      <c r="AR193" s="114"/>
      <c r="AS193" s="114"/>
      <c r="AT193" s="120"/>
      <c r="AU193" s="147" t="str">
        <f>IFERROR((AU192/AU189)*100, "---")</f>
        <v>---</v>
      </c>
      <c r="AV193" s="114"/>
      <c r="AW193" s="114"/>
      <c r="AX193" s="120"/>
      <c r="AY193" s="147" t="str">
        <f>IFERROR((AY192/AY189)*100, "---")</f>
        <v>---</v>
      </c>
      <c r="AZ193" s="114"/>
      <c r="BA193" s="114"/>
      <c r="BB193" s="120"/>
      <c r="BC193" s="147" t="str">
        <f>IFERROR((BC192/BC189)*100, "---")</f>
        <v>---</v>
      </c>
      <c r="BD193" s="114"/>
      <c r="BE193" s="114"/>
      <c r="BF193" s="120"/>
    </row>
    <row r="194" spans="1:58" ht="12.75" customHeight="1" x14ac:dyDescent="0.2">
      <c r="A194" s="117" t="s">
        <v>230</v>
      </c>
      <c r="B194" s="114"/>
      <c r="C194" s="114"/>
      <c r="D194" s="114"/>
      <c r="E194" s="114"/>
      <c r="F194" s="114"/>
      <c r="G194" s="114"/>
      <c r="H194" s="114"/>
      <c r="I194" s="114"/>
      <c r="J194" s="120"/>
      <c r="K194" s="152">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114"/>
      <c r="M194" s="114"/>
      <c r="N194" s="120"/>
      <c r="O194" s="152">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114"/>
      <c r="Q194" s="114"/>
      <c r="R194" s="120"/>
      <c r="S194" s="152">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114"/>
      <c r="U194" s="114"/>
      <c r="V194" s="120"/>
      <c r="W194" s="152">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114"/>
      <c r="Y194" s="114"/>
      <c r="Z194" s="120"/>
      <c r="AA194" s="152">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114"/>
      <c r="AC194" s="114"/>
      <c r="AD194" s="120"/>
      <c r="AE194" s="152">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114"/>
      <c r="AG194" s="114"/>
      <c r="AH194" s="120"/>
      <c r="AI194" s="152">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114"/>
      <c r="AK194" s="114"/>
      <c r="AL194" s="120"/>
      <c r="AM194" s="152">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114"/>
      <c r="AO194" s="114"/>
      <c r="AP194" s="120"/>
      <c r="AQ194" s="152">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114"/>
      <c r="AS194" s="114"/>
      <c r="AT194" s="120"/>
      <c r="AU194" s="152">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114"/>
      <c r="AW194" s="114"/>
      <c r="AX194" s="120"/>
      <c r="AY194" s="152">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114"/>
      <c r="BA194" s="114"/>
      <c r="BB194" s="120"/>
      <c r="BC194" s="152">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114"/>
      <c r="BE194" s="114"/>
      <c r="BF194" s="120"/>
    </row>
    <row r="195" spans="1:58" ht="15.75" customHeight="1" x14ac:dyDescent="0.2">
      <c r="A195" s="113" t="s">
        <v>300</v>
      </c>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c r="AG195" s="114"/>
      <c r="AH195" s="114"/>
      <c r="AI195" s="114"/>
      <c r="AJ195" s="114"/>
      <c r="AK195" s="114"/>
      <c r="AL195" s="114"/>
      <c r="AM195" s="114"/>
      <c r="AN195" s="114"/>
      <c r="AO195" s="114"/>
      <c r="AP195" s="114"/>
      <c r="AQ195" s="114"/>
      <c r="AR195" s="114"/>
      <c r="AS195" s="114"/>
      <c r="AT195" s="114"/>
      <c r="AU195" s="114"/>
      <c r="AV195" s="114"/>
      <c r="AW195" s="114"/>
      <c r="AX195" s="114"/>
      <c r="AY195" s="114"/>
      <c r="AZ195" s="114"/>
      <c r="BA195" s="114"/>
      <c r="BB195" s="114"/>
      <c r="BC195" s="114"/>
      <c r="BD195" s="114"/>
      <c r="BE195" s="114"/>
      <c r="BF195" s="115"/>
    </row>
    <row r="196" spans="1:58" ht="15.75" customHeight="1" x14ac:dyDescent="0.2">
      <c r="A196" s="117" t="s">
        <v>112</v>
      </c>
      <c r="B196" s="114"/>
      <c r="C196" s="114"/>
      <c r="D196" s="114"/>
      <c r="E196" s="114"/>
      <c r="F196" s="114"/>
      <c r="G196" s="114"/>
      <c r="H196" s="114"/>
      <c r="I196" s="114"/>
      <c r="J196" s="120"/>
      <c r="K196" s="152">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114"/>
      <c r="M196" s="114"/>
      <c r="N196" s="120"/>
      <c r="O196" s="152">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114"/>
      <c r="Q196" s="114"/>
      <c r="R196" s="120"/>
      <c r="S196" s="152">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114"/>
      <c r="U196" s="114"/>
      <c r="V196" s="120"/>
      <c r="W196" s="152">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114"/>
      <c r="Y196" s="114"/>
      <c r="Z196" s="120"/>
      <c r="AA196" s="152">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114"/>
      <c r="AC196" s="114"/>
      <c r="AD196" s="120"/>
      <c r="AE196" s="152">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114"/>
      <c r="AG196" s="114"/>
      <c r="AH196" s="120"/>
      <c r="AI196" s="152">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114"/>
      <c r="AK196" s="114"/>
      <c r="AL196" s="120"/>
      <c r="AM196" s="152">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114"/>
      <c r="AO196" s="114"/>
      <c r="AP196" s="120"/>
      <c r="AQ196" s="152">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114"/>
      <c r="AS196" s="114"/>
      <c r="AT196" s="120"/>
      <c r="AU196" s="152">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114"/>
      <c r="AW196" s="114"/>
      <c r="AX196" s="120"/>
      <c r="AY196" s="152">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114"/>
      <c r="BA196" s="114"/>
      <c r="BB196" s="120"/>
      <c r="BC196" s="152">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114"/>
      <c r="BE196" s="114"/>
      <c r="BF196" s="120"/>
    </row>
    <row r="197" spans="1:58" ht="15.75" customHeight="1" x14ac:dyDescent="0.2">
      <c r="A197" s="153" t="s">
        <v>114</v>
      </c>
      <c r="B197" s="114"/>
      <c r="C197" s="114"/>
      <c r="D197" s="114"/>
      <c r="E197" s="114"/>
      <c r="F197" s="114"/>
      <c r="G197" s="114"/>
      <c r="H197" s="114"/>
      <c r="I197" s="114"/>
      <c r="J197" s="120"/>
      <c r="K197" s="152">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114"/>
      <c r="M197" s="114"/>
      <c r="N197" s="120"/>
      <c r="O197" s="152">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114"/>
      <c r="Q197" s="114"/>
      <c r="R197" s="120"/>
      <c r="S197" s="152">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114"/>
      <c r="U197" s="114"/>
      <c r="V197" s="120"/>
      <c r="W197" s="152">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114"/>
      <c r="Y197" s="114"/>
      <c r="Z197" s="120"/>
      <c r="AA197" s="152">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114"/>
      <c r="AC197" s="114"/>
      <c r="AD197" s="120"/>
      <c r="AE197" s="152">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114"/>
      <c r="AG197" s="114"/>
      <c r="AH197" s="120"/>
      <c r="AI197" s="152">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114"/>
      <c r="AK197" s="114"/>
      <c r="AL197" s="120"/>
      <c r="AM197" s="152">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114"/>
      <c r="AO197" s="114"/>
      <c r="AP197" s="120"/>
      <c r="AQ197" s="152">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114"/>
      <c r="AS197" s="114"/>
      <c r="AT197" s="120"/>
      <c r="AU197" s="152">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114"/>
      <c r="AW197" s="114"/>
      <c r="AX197" s="120"/>
      <c r="AY197" s="152">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114"/>
      <c r="BA197" s="114"/>
      <c r="BB197" s="120"/>
      <c r="BC197" s="152">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114"/>
      <c r="BE197" s="114"/>
      <c r="BF197" s="120"/>
    </row>
    <row r="198" spans="1:58" ht="15.75" customHeight="1" x14ac:dyDescent="0.2">
      <c r="A198" s="153" t="s">
        <v>116</v>
      </c>
      <c r="B198" s="114"/>
      <c r="C198" s="114"/>
      <c r="D198" s="114"/>
      <c r="E198" s="114"/>
      <c r="F198" s="114"/>
      <c r="G198" s="114"/>
      <c r="H198" s="114"/>
      <c r="I198" s="114"/>
      <c r="J198" s="120"/>
      <c r="K198" s="152">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114"/>
      <c r="M198" s="114"/>
      <c r="N198" s="120"/>
      <c r="O198" s="152">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114"/>
      <c r="Q198" s="114"/>
      <c r="R198" s="120"/>
      <c r="S198" s="152">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114"/>
      <c r="U198" s="114"/>
      <c r="V198" s="120"/>
      <c r="W198" s="152">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114"/>
      <c r="Y198" s="114"/>
      <c r="Z198" s="120"/>
      <c r="AA198" s="152">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114"/>
      <c r="AC198" s="114"/>
      <c r="AD198" s="120"/>
      <c r="AE198" s="152">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114"/>
      <c r="AG198" s="114"/>
      <c r="AH198" s="120"/>
      <c r="AI198" s="152">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114"/>
      <c r="AK198" s="114"/>
      <c r="AL198" s="120"/>
      <c r="AM198" s="152">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114"/>
      <c r="AO198" s="114"/>
      <c r="AP198" s="120"/>
      <c r="AQ198" s="152">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114"/>
      <c r="AS198" s="114"/>
      <c r="AT198" s="120"/>
      <c r="AU198" s="152">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114"/>
      <c r="AW198" s="114"/>
      <c r="AX198" s="120"/>
      <c r="AY198" s="152">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114"/>
      <c r="BA198" s="114"/>
      <c r="BB198" s="120"/>
      <c r="BC198" s="152">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114"/>
      <c r="BE198" s="114"/>
      <c r="BF198" s="120"/>
    </row>
    <row r="199" spans="1:58" ht="15.75" customHeight="1" x14ac:dyDescent="0.2">
      <c r="A199" s="117" t="s">
        <v>119</v>
      </c>
      <c r="B199" s="114"/>
      <c r="C199" s="114"/>
      <c r="D199" s="114"/>
      <c r="E199" s="114"/>
      <c r="F199" s="114"/>
      <c r="G199" s="114"/>
      <c r="H199" s="114"/>
      <c r="I199" s="114"/>
      <c r="J199" s="120"/>
      <c r="K199" s="152">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114"/>
      <c r="M199" s="114"/>
      <c r="N199" s="120"/>
      <c r="O199" s="152">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114"/>
      <c r="Q199" s="114"/>
      <c r="R199" s="120"/>
      <c r="S199" s="152">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114"/>
      <c r="U199" s="114"/>
      <c r="V199" s="120"/>
      <c r="W199" s="152">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114"/>
      <c r="Y199" s="114"/>
      <c r="Z199" s="120"/>
      <c r="AA199" s="152">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114"/>
      <c r="AC199" s="114"/>
      <c r="AD199" s="120"/>
      <c r="AE199" s="152">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114"/>
      <c r="AG199" s="114"/>
      <c r="AH199" s="120"/>
      <c r="AI199" s="152">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114"/>
      <c r="AK199" s="114"/>
      <c r="AL199" s="120"/>
      <c r="AM199" s="152">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114"/>
      <c r="AO199" s="114"/>
      <c r="AP199" s="120"/>
      <c r="AQ199" s="152">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114"/>
      <c r="AS199" s="114"/>
      <c r="AT199" s="120"/>
      <c r="AU199" s="152">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114"/>
      <c r="AW199" s="114"/>
      <c r="AX199" s="120"/>
      <c r="AY199" s="152">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114"/>
      <c r="BA199" s="114"/>
      <c r="BB199" s="120"/>
      <c r="BC199" s="152">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114"/>
      <c r="BE199" s="114"/>
      <c r="BF199" s="120"/>
    </row>
    <row r="200" spans="1:58" ht="15.75" customHeight="1" x14ac:dyDescent="0.2">
      <c r="A200" s="153" t="s">
        <v>733</v>
      </c>
      <c r="B200" s="114"/>
      <c r="C200" s="114"/>
      <c r="D200" s="114"/>
      <c r="E200" s="114"/>
      <c r="F200" s="114"/>
      <c r="G200" s="114"/>
      <c r="H200" s="114"/>
      <c r="I200" s="114"/>
      <c r="J200" s="120"/>
      <c r="K200" s="152">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114"/>
      <c r="M200" s="114"/>
      <c r="N200" s="120"/>
      <c r="O200" s="152">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114"/>
      <c r="Q200" s="114"/>
      <c r="R200" s="120"/>
      <c r="S200" s="152">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114"/>
      <c r="U200" s="114"/>
      <c r="V200" s="120"/>
      <c r="W200" s="152">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114"/>
      <c r="Y200" s="114"/>
      <c r="Z200" s="120"/>
      <c r="AA200" s="152">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114"/>
      <c r="AC200" s="114"/>
      <c r="AD200" s="120"/>
      <c r="AE200" s="152">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114"/>
      <c r="AG200" s="114"/>
      <c r="AH200" s="120"/>
      <c r="AI200" s="152">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114"/>
      <c r="AK200" s="114"/>
      <c r="AL200" s="120"/>
      <c r="AM200" s="152">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114"/>
      <c r="AO200" s="114"/>
      <c r="AP200" s="120"/>
      <c r="AQ200" s="152">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114"/>
      <c r="AS200" s="114"/>
      <c r="AT200" s="120"/>
      <c r="AU200" s="152">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114"/>
      <c r="AW200" s="114"/>
      <c r="AX200" s="120"/>
      <c r="AY200" s="152">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114"/>
      <c r="BA200" s="114"/>
      <c r="BB200" s="120"/>
      <c r="BC200" s="152">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114"/>
      <c r="BE200" s="114"/>
      <c r="BF200" s="120"/>
    </row>
    <row r="201" spans="1:58" ht="15.75" customHeight="1" x14ac:dyDescent="0.2">
      <c r="A201" s="153" t="s">
        <v>734</v>
      </c>
      <c r="B201" s="114"/>
      <c r="C201" s="114"/>
      <c r="D201" s="114"/>
      <c r="E201" s="114"/>
      <c r="F201" s="114"/>
      <c r="G201" s="114"/>
      <c r="H201" s="114"/>
      <c r="I201" s="114"/>
      <c r="J201" s="120"/>
      <c r="K201" s="152">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114"/>
      <c r="M201" s="114"/>
      <c r="N201" s="120"/>
      <c r="O201" s="152">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114"/>
      <c r="Q201" s="114"/>
      <c r="R201" s="120"/>
      <c r="S201" s="152">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114"/>
      <c r="U201" s="114"/>
      <c r="V201" s="120"/>
      <c r="W201" s="152">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114"/>
      <c r="Y201" s="114"/>
      <c r="Z201" s="120"/>
      <c r="AA201" s="152">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114"/>
      <c r="AC201" s="114"/>
      <c r="AD201" s="120"/>
      <c r="AE201" s="152">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114"/>
      <c r="AG201" s="114"/>
      <c r="AH201" s="120"/>
      <c r="AI201" s="152">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114"/>
      <c r="AK201" s="114"/>
      <c r="AL201" s="120"/>
      <c r="AM201" s="152">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114"/>
      <c r="AO201" s="114"/>
      <c r="AP201" s="120"/>
      <c r="AQ201" s="152">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114"/>
      <c r="AS201" s="114"/>
      <c r="AT201" s="120"/>
      <c r="AU201" s="152">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114"/>
      <c r="AW201" s="114"/>
      <c r="AX201" s="120"/>
      <c r="AY201" s="152">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114"/>
      <c r="BA201" s="114"/>
      <c r="BB201" s="120"/>
      <c r="BC201" s="152">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114"/>
      <c r="BE201" s="114"/>
      <c r="BF201" s="120"/>
    </row>
    <row r="202" spans="1:58" ht="15.75" customHeight="1" x14ac:dyDescent="0.2">
      <c r="A202" s="117" t="s">
        <v>131</v>
      </c>
      <c r="B202" s="114"/>
      <c r="C202" s="114"/>
      <c r="D202" s="114"/>
      <c r="E202" s="114"/>
      <c r="F202" s="114"/>
      <c r="G202" s="114"/>
      <c r="H202" s="114"/>
      <c r="I202" s="114"/>
      <c r="J202" s="120"/>
      <c r="K202" s="152">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114"/>
      <c r="M202" s="114"/>
      <c r="N202" s="120"/>
      <c r="O202" s="152">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114"/>
      <c r="Q202" s="114"/>
      <c r="R202" s="120"/>
      <c r="S202" s="152">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114"/>
      <c r="U202" s="114"/>
      <c r="V202" s="120"/>
      <c r="W202" s="152">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114"/>
      <c r="Y202" s="114"/>
      <c r="Z202" s="120"/>
      <c r="AA202" s="152">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114"/>
      <c r="AC202" s="114"/>
      <c r="AD202" s="120"/>
      <c r="AE202" s="152">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114"/>
      <c r="AG202" s="114"/>
      <c r="AH202" s="120"/>
      <c r="AI202" s="152">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114"/>
      <c r="AK202" s="114"/>
      <c r="AL202" s="120"/>
      <c r="AM202" s="152">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114"/>
      <c r="AO202" s="114"/>
      <c r="AP202" s="120"/>
      <c r="AQ202" s="152">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114"/>
      <c r="AS202" s="114"/>
      <c r="AT202" s="120"/>
      <c r="AU202" s="152">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114"/>
      <c r="AW202" s="114"/>
      <c r="AX202" s="120"/>
      <c r="AY202" s="152">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114"/>
      <c r="BA202" s="114"/>
      <c r="BB202" s="120"/>
      <c r="BC202" s="152">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114"/>
      <c r="BE202" s="114"/>
      <c r="BF202" s="120"/>
    </row>
    <row r="203" spans="1:58" ht="15.75" customHeight="1" x14ac:dyDescent="0.2">
      <c r="A203" s="117" t="s">
        <v>735</v>
      </c>
      <c r="B203" s="114"/>
      <c r="C203" s="114"/>
      <c r="D203" s="114"/>
      <c r="E203" s="114"/>
      <c r="F203" s="114"/>
      <c r="G203" s="114"/>
      <c r="H203" s="114"/>
      <c r="I203" s="114"/>
      <c r="J203" s="120"/>
      <c r="K203" s="152">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114"/>
      <c r="M203" s="114"/>
      <c r="N203" s="120"/>
      <c r="O203" s="152">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114"/>
      <c r="Q203" s="114"/>
      <c r="R203" s="120"/>
      <c r="S203" s="152">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114"/>
      <c r="U203" s="114"/>
      <c r="V203" s="120"/>
      <c r="W203" s="152">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114"/>
      <c r="Y203" s="114"/>
      <c r="Z203" s="120"/>
      <c r="AA203" s="152">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114"/>
      <c r="AC203" s="114"/>
      <c r="AD203" s="120"/>
      <c r="AE203" s="152">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114"/>
      <c r="AG203" s="114"/>
      <c r="AH203" s="120"/>
      <c r="AI203" s="152">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114"/>
      <c r="AK203" s="114"/>
      <c r="AL203" s="120"/>
      <c r="AM203" s="152">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114"/>
      <c r="AO203" s="114"/>
      <c r="AP203" s="120"/>
      <c r="AQ203" s="152">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114"/>
      <c r="AS203" s="114"/>
      <c r="AT203" s="120"/>
      <c r="AU203" s="152">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114"/>
      <c r="AW203" s="114"/>
      <c r="AX203" s="120"/>
      <c r="AY203" s="152">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114"/>
      <c r="BA203" s="114"/>
      <c r="BB203" s="120"/>
      <c r="BC203" s="152">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114"/>
      <c r="BE203" s="114"/>
      <c r="BF203" s="120"/>
    </row>
    <row r="204" spans="1:58" ht="15.75" customHeight="1" x14ac:dyDescent="0.2">
      <c r="A204" s="117" t="s">
        <v>150</v>
      </c>
      <c r="B204" s="114"/>
      <c r="C204" s="114"/>
      <c r="D204" s="114"/>
      <c r="E204" s="114"/>
      <c r="F204" s="114"/>
      <c r="G204" s="114"/>
      <c r="H204" s="114"/>
      <c r="I204" s="114"/>
      <c r="J204" s="120"/>
      <c r="K204" s="152">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114"/>
      <c r="M204" s="114"/>
      <c r="N204" s="120"/>
      <c r="O204" s="152">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114"/>
      <c r="Q204" s="114"/>
      <c r="R204" s="120"/>
      <c r="S204" s="152">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114"/>
      <c r="U204" s="114"/>
      <c r="V204" s="120"/>
      <c r="W204" s="152">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114"/>
      <c r="Y204" s="114"/>
      <c r="Z204" s="120"/>
      <c r="AA204" s="152">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114"/>
      <c r="AC204" s="114"/>
      <c r="AD204" s="120"/>
      <c r="AE204" s="152">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114"/>
      <c r="AG204" s="114"/>
      <c r="AH204" s="120"/>
      <c r="AI204" s="152">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114"/>
      <c r="AK204" s="114"/>
      <c r="AL204" s="120"/>
      <c r="AM204" s="152">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114"/>
      <c r="AO204" s="114"/>
      <c r="AP204" s="120"/>
      <c r="AQ204" s="152">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114"/>
      <c r="AS204" s="114"/>
      <c r="AT204" s="120"/>
      <c r="AU204" s="152">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114"/>
      <c r="AW204" s="114"/>
      <c r="AX204" s="120"/>
      <c r="AY204" s="152">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114"/>
      <c r="BA204" s="114"/>
      <c r="BB204" s="120"/>
      <c r="BC204" s="152">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114"/>
      <c r="BE204" s="114"/>
      <c r="BF204" s="120"/>
    </row>
    <row r="205" spans="1:58" ht="15.75" customHeight="1" x14ac:dyDescent="0.2">
      <c r="A205" s="117" t="s">
        <v>218</v>
      </c>
      <c r="B205" s="114"/>
      <c r="C205" s="114"/>
      <c r="D205" s="114"/>
      <c r="E205" s="114"/>
      <c r="F205" s="114"/>
      <c r="G205" s="114"/>
      <c r="H205" s="114"/>
      <c r="I205" s="114"/>
      <c r="J205" s="120"/>
      <c r="K205" s="152">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114"/>
      <c r="M205" s="114"/>
      <c r="N205" s="120"/>
      <c r="O205" s="152">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114"/>
      <c r="Q205" s="114"/>
      <c r="R205" s="120"/>
      <c r="S205" s="152">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114"/>
      <c r="U205" s="114"/>
      <c r="V205" s="120"/>
      <c r="W205" s="152">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114"/>
      <c r="Y205" s="114"/>
      <c r="Z205" s="120"/>
      <c r="AA205" s="152">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114"/>
      <c r="AC205" s="114"/>
      <c r="AD205" s="120"/>
      <c r="AE205" s="152">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114"/>
      <c r="AG205" s="114"/>
      <c r="AH205" s="120"/>
      <c r="AI205" s="152">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114"/>
      <c r="AK205" s="114"/>
      <c r="AL205" s="120"/>
      <c r="AM205" s="152">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114"/>
      <c r="AO205" s="114"/>
      <c r="AP205" s="120"/>
      <c r="AQ205" s="152">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114"/>
      <c r="AS205" s="114"/>
      <c r="AT205" s="120"/>
      <c r="AU205" s="152">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114"/>
      <c r="AW205" s="114"/>
      <c r="AX205" s="120"/>
      <c r="AY205" s="152">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114"/>
      <c r="BA205" s="114"/>
      <c r="BB205" s="120"/>
      <c r="BC205" s="152">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114"/>
      <c r="BE205" s="114"/>
      <c r="BF205" s="120"/>
    </row>
    <row r="206" spans="1:58" ht="15.75" customHeight="1" x14ac:dyDescent="0.2">
      <c r="A206" s="117" t="s">
        <v>736</v>
      </c>
      <c r="B206" s="114"/>
      <c r="C206" s="114"/>
      <c r="D206" s="114"/>
      <c r="E206" s="114"/>
      <c r="F206" s="114"/>
      <c r="G206" s="114"/>
      <c r="H206" s="114"/>
      <c r="I206" s="114"/>
      <c r="J206" s="120"/>
      <c r="K206" s="137">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114"/>
      <c r="M206" s="114"/>
      <c r="N206" s="120"/>
      <c r="O206" s="137">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114"/>
      <c r="Q206" s="114"/>
      <c r="R206" s="120"/>
      <c r="S206" s="137">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114"/>
      <c r="U206" s="114"/>
      <c r="V206" s="120"/>
      <c r="W206" s="137">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114"/>
      <c r="Y206" s="114"/>
      <c r="Z206" s="120"/>
      <c r="AA206" s="137">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114"/>
      <c r="AC206" s="114"/>
      <c r="AD206" s="120"/>
      <c r="AE206" s="137">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114"/>
      <c r="AG206" s="114"/>
      <c r="AH206" s="120"/>
      <c r="AI206" s="137">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114"/>
      <c r="AK206" s="114"/>
      <c r="AL206" s="120"/>
      <c r="AM206" s="137">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114"/>
      <c r="AO206" s="114"/>
      <c r="AP206" s="120"/>
      <c r="AQ206" s="137">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114"/>
      <c r="AS206" s="114"/>
      <c r="AT206" s="120"/>
      <c r="AU206" s="137">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114"/>
      <c r="AW206" s="114"/>
      <c r="AX206" s="120"/>
      <c r="AY206" s="137">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114"/>
      <c r="BA206" s="114"/>
      <c r="BB206" s="120"/>
      <c r="BC206" s="137">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114"/>
      <c r="BE206" s="114"/>
      <c r="BF206" s="120"/>
    </row>
    <row r="207" spans="1:58" ht="15.75" customHeight="1" x14ac:dyDescent="0.2">
      <c r="A207" s="153" t="s">
        <v>737</v>
      </c>
      <c r="B207" s="114"/>
      <c r="C207" s="114"/>
      <c r="D207" s="114"/>
      <c r="E207" s="114"/>
      <c r="F207" s="114"/>
      <c r="G207" s="114"/>
      <c r="H207" s="114"/>
      <c r="I207" s="114"/>
      <c r="J207" s="120"/>
      <c r="K207" s="137">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114"/>
      <c r="M207" s="114"/>
      <c r="N207" s="120"/>
      <c r="O207" s="137">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114"/>
      <c r="Q207" s="114"/>
      <c r="R207" s="120"/>
      <c r="S207" s="137">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114"/>
      <c r="U207" s="114"/>
      <c r="V207" s="120"/>
      <c r="W207" s="137">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114"/>
      <c r="Y207" s="114"/>
      <c r="Z207" s="120"/>
      <c r="AA207" s="137">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114"/>
      <c r="AC207" s="114"/>
      <c r="AD207" s="120"/>
      <c r="AE207" s="137">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114"/>
      <c r="AG207" s="114"/>
      <c r="AH207" s="120"/>
      <c r="AI207" s="137">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114"/>
      <c r="AK207" s="114"/>
      <c r="AL207" s="120"/>
      <c r="AM207" s="137">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114"/>
      <c r="AO207" s="114"/>
      <c r="AP207" s="120"/>
      <c r="AQ207" s="137">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114"/>
      <c r="AS207" s="114"/>
      <c r="AT207" s="120"/>
      <c r="AU207" s="137">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114"/>
      <c r="AW207" s="114"/>
      <c r="AX207" s="120"/>
      <c r="AY207" s="137">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114"/>
      <c r="BA207" s="114"/>
      <c r="BB207" s="120"/>
      <c r="BC207" s="137">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114"/>
      <c r="BE207" s="114"/>
      <c r="BF207" s="120"/>
    </row>
    <row r="208" spans="1:58" ht="15.75" customHeight="1" x14ac:dyDescent="0.2">
      <c r="A208" s="153" t="s">
        <v>738</v>
      </c>
      <c r="B208" s="114"/>
      <c r="C208" s="114"/>
      <c r="D208" s="114"/>
      <c r="E208" s="114"/>
      <c r="F208" s="114"/>
      <c r="G208" s="114"/>
      <c r="H208" s="114"/>
      <c r="I208" s="114"/>
      <c r="J208" s="120"/>
      <c r="K208" s="137">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114"/>
      <c r="M208" s="114"/>
      <c r="N208" s="120"/>
      <c r="O208" s="137">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114"/>
      <c r="Q208" s="114"/>
      <c r="R208" s="120"/>
      <c r="S208" s="137">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114"/>
      <c r="U208" s="114"/>
      <c r="V208" s="120"/>
      <c r="W208" s="137">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114"/>
      <c r="Y208" s="114"/>
      <c r="Z208" s="120"/>
      <c r="AA208" s="137">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114"/>
      <c r="AC208" s="114"/>
      <c r="AD208" s="120"/>
      <c r="AE208" s="137">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114"/>
      <c r="AG208" s="114"/>
      <c r="AH208" s="120"/>
      <c r="AI208" s="137">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114"/>
      <c r="AK208" s="114"/>
      <c r="AL208" s="120"/>
      <c r="AM208" s="137">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114"/>
      <c r="AO208" s="114"/>
      <c r="AP208" s="120"/>
      <c r="AQ208" s="137">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114"/>
      <c r="AS208" s="114"/>
      <c r="AT208" s="120"/>
      <c r="AU208" s="137">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114"/>
      <c r="AW208" s="114"/>
      <c r="AX208" s="120"/>
      <c r="AY208" s="137">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114"/>
      <c r="BA208" s="114"/>
      <c r="BB208" s="120"/>
      <c r="BC208" s="137">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114"/>
      <c r="BE208" s="114"/>
      <c r="BF208" s="120"/>
    </row>
    <row r="209" spans="1:58" ht="15.75" customHeight="1" x14ac:dyDescent="0.2">
      <c r="A209" s="117" t="s">
        <v>739</v>
      </c>
      <c r="B209" s="114"/>
      <c r="C209" s="114"/>
      <c r="D209" s="114"/>
      <c r="E209" s="114"/>
      <c r="F209" s="114"/>
      <c r="G209" s="114"/>
      <c r="H209" s="114"/>
      <c r="I209" s="114"/>
      <c r="J209" s="120"/>
      <c r="K209" s="152">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114"/>
      <c r="M209" s="114"/>
      <c r="N209" s="120"/>
      <c r="O209" s="152">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114"/>
      <c r="Q209" s="114"/>
      <c r="R209" s="120"/>
      <c r="S209" s="152">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114"/>
      <c r="U209" s="114"/>
      <c r="V209" s="120"/>
      <c r="W209" s="152">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114"/>
      <c r="Y209" s="114"/>
      <c r="Z209" s="120"/>
      <c r="AA209" s="152">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114"/>
      <c r="AC209" s="114"/>
      <c r="AD209" s="120"/>
      <c r="AE209" s="152">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114"/>
      <c r="AG209" s="114"/>
      <c r="AH209" s="120"/>
      <c r="AI209" s="152">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114"/>
      <c r="AK209" s="114"/>
      <c r="AL209" s="120"/>
      <c r="AM209" s="152">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114"/>
      <c r="AO209" s="114"/>
      <c r="AP209" s="120"/>
      <c r="AQ209" s="152">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114"/>
      <c r="AS209" s="114"/>
      <c r="AT209" s="120"/>
      <c r="AU209" s="152">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114"/>
      <c r="AW209" s="114"/>
      <c r="AX209" s="120"/>
      <c r="AY209" s="152">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114"/>
      <c r="BA209" s="114"/>
      <c r="BB209" s="120"/>
      <c r="BC209" s="152">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114"/>
      <c r="BE209" s="114"/>
      <c r="BF209" s="120"/>
    </row>
    <row r="210" spans="1:58" ht="15.75" customHeight="1" x14ac:dyDescent="0.2">
      <c r="A210" s="153" t="s">
        <v>740</v>
      </c>
      <c r="B210" s="114"/>
      <c r="C210" s="114"/>
      <c r="D210" s="114"/>
      <c r="E210" s="114"/>
      <c r="F210" s="114"/>
      <c r="G210" s="114"/>
      <c r="H210" s="114"/>
      <c r="I210" s="114"/>
      <c r="J210" s="120"/>
      <c r="K210" s="152">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114"/>
      <c r="M210" s="114"/>
      <c r="N210" s="120"/>
      <c r="O210" s="152">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114"/>
      <c r="Q210" s="114"/>
      <c r="R210" s="120"/>
      <c r="S210" s="152">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114"/>
      <c r="U210" s="114"/>
      <c r="V210" s="120"/>
      <c r="W210" s="152">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114"/>
      <c r="Y210" s="114"/>
      <c r="Z210" s="120"/>
      <c r="AA210" s="152">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114"/>
      <c r="AC210" s="114"/>
      <c r="AD210" s="120"/>
      <c r="AE210" s="152">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114"/>
      <c r="AG210" s="114"/>
      <c r="AH210" s="120"/>
      <c r="AI210" s="152">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114"/>
      <c r="AK210" s="114"/>
      <c r="AL210" s="120"/>
      <c r="AM210" s="152">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114"/>
      <c r="AO210" s="114"/>
      <c r="AP210" s="120"/>
      <c r="AQ210" s="152">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114"/>
      <c r="AS210" s="114"/>
      <c r="AT210" s="120"/>
      <c r="AU210" s="152">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114"/>
      <c r="AW210" s="114"/>
      <c r="AX210" s="120"/>
      <c r="AY210" s="152">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114"/>
      <c r="BA210" s="114"/>
      <c r="BB210" s="120"/>
      <c r="BC210" s="152">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114"/>
      <c r="BE210" s="114"/>
      <c r="BF210" s="120"/>
    </row>
    <row r="211" spans="1:58" ht="15.75" customHeight="1" x14ac:dyDescent="0.2">
      <c r="A211" s="153" t="s">
        <v>741</v>
      </c>
      <c r="B211" s="114"/>
      <c r="C211" s="114"/>
      <c r="D211" s="114"/>
      <c r="E211" s="114"/>
      <c r="F211" s="114"/>
      <c r="G211" s="114"/>
      <c r="H211" s="114"/>
      <c r="I211" s="114"/>
      <c r="J211" s="120"/>
      <c r="K211" s="152">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114"/>
      <c r="M211" s="114"/>
      <c r="N211" s="120"/>
      <c r="O211" s="152">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114"/>
      <c r="Q211" s="114"/>
      <c r="R211" s="120"/>
      <c r="S211" s="152">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114"/>
      <c r="U211" s="114"/>
      <c r="V211" s="120"/>
      <c r="W211" s="152">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114"/>
      <c r="Y211" s="114"/>
      <c r="Z211" s="120"/>
      <c r="AA211" s="152">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114"/>
      <c r="AC211" s="114"/>
      <c r="AD211" s="120"/>
      <c r="AE211" s="152">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114"/>
      <c r="AG211" s="114"/>
      <c r="AH211" s="120"/>
      <c r="AI211" s="152">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114"/>
      <c r="AK211" s="114"/>
      <c r="AL211" s="120"/>
      <c r="AM211" s="152">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114"/>
      <c r="AO211" s="114"/>
      <c r="AP211" s="120"/>
      <c r="AQ211" s="152">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114"/>
      <c r="AS211" s="114"/>
      <c r="AT211" s="120"/>
      <c r="AU211" s="152">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114"/>
      <c r="AW211" s="114"/>
      <c r="AX211" s="120"/>
      <c r="AY211" s="152">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114"/>
      <c r="BA211" s="114"/>
      <c r="BB211" s="120"/>
      <c r="BC211" s="152">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114"/>
      <c r="BE211" s="114"/>
      <c r="BF211" s="120"/>
    </row>
    <row r="212" spans="1:58" ht="15.75" customHeight="1" x14ac:dyDescent="0.2">
      <c r="A212" s="117" t="s">
        <v>742</v>
      </c>
      <c r="B212" s="114"/>
      <c r="C212" s="114"/>
      <c r="D212" s="114"/>
      <c r="E212" s="114"/>
      <c r="F212" s="114"/>
      <c r="G212" s="114"/>
      <c r="H212" s="114"/>
      <c r="I212" s="114"/>
      <c r="J212" s="120"/>
      <c r="K212" s="152">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114"/>
      <c r="M212" s="114"/>
      <c r="N212" s="120"/>
      <c r="O212" s="152">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114"/>
      <c r="Q212" s="114"/>
      <c r="R212" s="120"/>
      <c r="S212" s="152">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114"/>
      <c r="U212" s="114"/>
      <c r="V212" s="120"/>
      <c r="W212" s="152">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114"/>
      <c r="Y212" s="114"/>
      <c r="Z212" s="120"/>
      <c r="AA212" s="152">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114"/>
      <c r="AC212" s="114"/>
      <c r="AD212" s="120"/>
      <c r="AE212" s="152">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114"/>
      <c r="AG212" s="114"/>
      <c r="AH212" s="120"/>
      <c r="AI212" s="152">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114"/>
      <c r="AK212" s="114"/>
      <c r="AL212" s="120"/>
      <c r="AM212" s="152">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114"/>
      <c r="AO212" s="114"/>
      <c r="AP212" s="120"/>
      <c r="AQ212" s="152">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114"/>
      <c r="AS212" s="114"/>
      <c r="AT212" s="120"/>
      <c r="AU212" s="152">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114"/>
      <c r="AW212" s="114"/>
      <c r="AX212" s="120"/>
      <c r="AY212" s="152">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114"/>
      <c r="BA212" s="114"/>
      <c r="BB212" s="120"/>
      <c r="BC212" s="152">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114"/>
      <c r="BE212" s="114"/>
      <c r="BF212" s="120"/>
    </row>
    <row r="213" spans="1:58" ht="15.75" customHeight="1" x14ac:dyDescent="0.2">
      <c r="A213" s="117" t="s">
        <v>743</v>
      </c>
      <c r="B213" s="114"/>
      <c r="C213" s="114"/>
      <c r="D213" s="114"/>
      <c r="E213" s="114"/>
      <c r="F213" s="114"/>
      <c r="G213" s="114"/>
      <c r="H213" s="114"/>
      <c r="I213" s="114"/>
      <c r="J213" s="120"/>
      <c r="K213" s="147" t="str">
        <f>IFERROR((K212/K209)*100, "---")</f>
        <v>---</v>
      </c>
      <c r="L213" s="114"/>
      <c r="M213" s="114"/>
      <c r="N213" s="120"/>
      <c r="O213" s="147" t="str">
        <f>IFERROR((O212/O209)*100, "---")</f>
        <v>---</v>
      </c>
      <c r="P213" s="114"/>
      <c r="Q213" s="114"/>
      <c r="R213" s="120"/>
      <c r="S213" s="147" t="str">
        <f>IFERROR((S212/S209)*100, "---")</f>
        <v>---</v>
      </c>
      <c r="T213" s="114"/>
      <c r="U213" s="114"/>
      <c r="V213" s="120"/>
      <c r="W213" s="147" t="str">
        <f>IFERROR((W212/W209)*100, "---")</f>
        <v>---</v>
      </c>
      <c r="X213" s="114"/>
      <c r="Y213" s="114"/>
      <c r="Z213" s="120"/>
      <c r="AA213" s="147" t="str">
        <f>IFERROR((AA212/AA209)*100, "---")</f>
        <v>---</v>
      </c>
      <c r="AB213" s="114"/>
      <c r="AC213" s="114"/>
      <c r="AD213" s="120"/>
      <c r="AE213" s="147" t="str">
        <f>IFERROR((AE212/AE209)*100, "---")</f>
        <v>---</v>
      </c>
      <c r="AF213" s="114"/>
      <c r="AG213" s="114"/>
      <c r="AH213" s="120"/>
      <c r="AI213" s="147" t="str">
        <f>IFERROR((AI212/AI209)*100, "---")</f>
        <v>---</v>
      </c>
      <c r="AJ213" s="114"/>
      <c r="AK213" s="114"/>
      <c r="AL213" s="120"/>
      <c r="AM213" s="147" t="str">
        <f>IFERROR((AM212/AM209)*100, "---")</f>
        <v>---</v>
      </c>
      <c r="AN213" s="114"/>
      <c r="AO213" s="114"/>
      <c r="AP213" s="120"/>
      <c r="AQ213" s="147" t="str">
        <f>IFERROR((AQ212/AQ209)*100, "---")</f>
        <v>---</v>
      </c>
      <c r="AR213" s="114"/>
      <c r="AS213" s="114"/>
      <c r="AT213" s="120"/>
      <c r="AU213" s="147" t="str">
        <f>IFERROR((AU212/AU209)*100, "---")</f>
        <v>---</v>
      </c>
      <c r="AV213" s="114"/>
      <c r="AW213" s="114"/>
      <c r="AX213" s="120"/>
      <c r="AY213" s="147" t="str">
        <f>IFERROR((AY212/AY209)*100, "---")</f>
        <v>---</v>
      </c>
      <c r="AZ213" s="114"/>
      <c r="BA213" s="114"/>
      <c r="BB213" s="120"/>
      <c r="BC213" s="147" t="str">
        <f>IFERROR((BC212/BC209)*100, "---")</f>
        <v>---</v>
      </c>
      <c r="BD213" s="114"/>
      <c r="BE213" s="114"/>
      <c r="BF213" s="120"/>
    </row>
    <row r="214" spans="1:58" ht="15.75" customHeight="1" x14ac:dyDescent="0.2">
      <c r="A214" s="117" t="s">
        <v>230</v>
      </c>
      <c r="B214" s="114"/>
      <c r="C214" s="114"/>
      <c r="D214" s="114"/>
      <c r="E214" s="114"/>
      <c r="F214" s="114"/>
      <c r="G214" s="114"/>
      <c r="H214" s="114"/>
      <c r="I214" s="114"/>
      <c r="J214" s="120"/>
      <c r="K214" s="152">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114"/>
      <c r="M214" s="114"/>
      <c r="N214" s="120"/>
      <c r="O214" s="152">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114"/>
      <c r="Q214" s="114"/>
      <c r="R214" s="120"/>
      <c r="S214" s="152">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114"/>
      <c r="U214" s="114"/>
      <c r="V214" s="120"/>
      <c r="W214" s="152">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114"/>
      <c r="Y214" s="114"/>
      <c r="Z214" s="120"/>
      <c r="AA214" s="152">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114"/>
      <c r="AC214" s="114"/>
      <c r="AD214" s="120"/>
      <c r="AE214" s="152">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114"/>
      <c r="AG214" s="114"/>
      <c r="AH214" s="120"/>
      <c r="AI214" s="152">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114"/>
      <c r="AK214" s="114"/>
      <c r="AL214" s="120"/>
      <c r="AM214" s="152">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114"/>
      <c r="AO214" s="114"/>
      <c r="AP214" s="120"/>
      <c r="AQ214" s="152">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114"/>
      <c r="AS214" s="114"/>
      <c r="AT214" s="120"/>
      <c r="AU214" s="152">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114"/>
      <c r="AW214" s="114"/>
      <c r="AX214" s="120"/>
      <c r="AY214" s="152">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114"/>
      <c r="BA214" s="114"/>
      <c r="BB214" s="120"/>
      <c r="BC214" s="152">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114"/>
      <c r="BE214" s="114"/>
      <c r="BF214" s="120"/>
    </row>
    <row r="215" spans="1:58" ht="15.75" customHeight="1" x14ac:dyDescent="0.2">
      <c r="A215" s="113" t="s">
        <v>128</v>
      </c>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c r="AB215" s="114"/>
      <c r="AC215" s="114"/>
      <c r="AD215" s="114"/>
      <c r="AE215" s="114"/>
      <c r="AF215" s="114"/>
      <c r="AG215" s="114"/>
      <c r="AH215" s="114"/>
      <c r="AI215" s="114"/>
      <c r="AJ215" s="114"/>
      <c r="AK215" s="114"/>
      <c r="AL215" s="114"/>
      <c r="AM215" s="114"/>
      <c r="AN215" s="114"/>
      <c r="AO215" s="114"/>
      <c r="AP215" s="114"/>
      <c r="AQ215" s="114"/>
      <c r="AR215" s="114"/>
      <c r="AS215" s="114"/>
      <c r="AT215" s="114"/>
      <c r="AU215" s="114"/>
      <c r="AV215" s="114"/>
      <c r="AW215" s="114"/>
      <c r="AX215" s="114"/>
      <c r="AY215" s="114"/>
      <c r="AZ215" s="114"/>
      <c r="BA215" s="114"/>
      <c r="BB215" s="114"/>
      <c r="BC215" s="114"/>
      <c r="BD215" s="114"/>
      <c r="BE215" s="114"/>
      <c r="BF215" s="115"/>
    </row>
    <row r="216" spans="1:58" ht="15.75" customHeight="1" x14ac:dyDescent="0.2">
      <c r="A216" s="117" t="s">
        <v>112</v>
      </c>
      <c r="B216" s="114"/>
      <c r="C216" s="114"/>
      <c r="D216" s="114"/>
      <c r="E216" s="114"/>
      <c r="F216" s="114"/>
      <c r="G216" s="114"/>
      <c r="H216" s="114"/>
      <c r="I216" s="114"/>
      <c r="J216" s="120"/>
      <c r="K216" s="152">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114"/>
      <c r="M216" s="114"/>
      <c r="N216" s="120"/>
      <c r="O216" s="152">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114"/>
      <c r="Q216" s="114"/>
      <c r="R216" s="120"/>
      <c r="S216" s="152">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114"/>
      <c r="U216" s="114"/>
      <c r="V216" s="120"/>
      <c r="W216" s="152">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114"/>
      <c r="Y216" s="114"/>
      <c r="Z216" s="120"/>
      <c r="AA216" s="152">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114"/>
      <c r="AC216" s="114"/>
      <c r="AD216" s="120"/>
      <c r="AE216" s="152">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114"/>
      <c r="AG216" s="114"/>
      <c r="AH216" s="120"/>
      <c r="AI216" s="152">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114"/>
      <c r="AK216" s="114"/>
      <c r="AL216" s="120"/>
      <c r="AM216" s="152">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114"/>
      <c r="AO216" s="114"/>
      <c r="AP216" s="120"/>
      <c r="AQ216" s="152">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114"/>
      <c r="AS216" s="114"/>
      <c r="AT216" s="120"/>
      <c r="AU216" s="152">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114"/>
      <c r="AW216" s="114"/>
      <c r="AX216" s="120"/>
      <c r="AY216" s="152">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114"/>
      <c r="BA216" s="114"/>
      <c r="BB216" s="120"/>
      <c r="BC216" s="152">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114"/>
      <c r="BE216" s="114"/>
      <c r="BF216" s="120"/>
    </row>
    <row r="217" spans="1:58" ht="15" customHeight="1" x14ac:dyDescent="0.2">
      <c r="A217" s="153" t="s">
        <v>114</v>
      </c>
      <c r="B217" s="114"/>
      <c r="C217" s="114"/>
      <c r="D217" s="114"/>
      <c r="E217" s="114"/>
      <c r="F217" s="114"/>
      <c r="G217" s="114"/>
      <c r="H217" s="114"/>
      <c r="I217" s="114"/>
      <c r="J217" s="120"/>
      <c r="K217" s="152">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114"/>
      <c r="M217" s="114"/>
      <c r="N217" s="120"/>
      <c r="O217" s="152">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114"/>
      <c r="Q217" s="114"/>
      <c r="R217" s="120"/>
      <c r="S217" s="152">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114"/>
      <c r="U217" s="114"/>
      <c r="V217" s="120"/>
      <c r="W217" s="152">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114"/>
      <c r="Y217" s="114"/>
      <c r="Z217" s="120"/>
      <c r="AA217" s="152">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114"/>
      <c r="AC217" s="114"/>
      <c r="AD217" s="120"/>
      <c r="AE217" s="152">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114"/>
      <c r="AG217" s="114"/>
      <c r="AH217" s="120"/>
      <c r="AI217" s="152">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114"/>
      <c r="AK217" s="114"/>
      <c r="AL217" s="120"/>
      <c r="AM217" s="152">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114"/>
      <c r="AO217" s="114"/>
      <c r="AP217" s="120"/>
      <c r="AQ217" s="152">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114"/>
      <c r="AS217" s="114"/>
      <c r="AT217" s="120"/>
      <c r="AU217" s="152">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114"/>
      <c r="AW217" s="114"/>
      <c r="AX217" s="120"/>
      <c r="AY217" s="152">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114"/>
      <c r="BA217" s="114"/>
      <c r="BB217" s="120"/>
      <c r="BC217" s="152">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114"/>
      <c r="BE217" s="114"/>
      <c r="BF217" s="120"/>
    </row>
    <row r="218" spans="1:58" ht="15" customHeight="1" x14ac:dyDescent="0.2">
      <c r="A218" s="153" t="s">
        <v>116</v>
      </c>
      <c r="B218" s="114"/>
      <c r="C218" s="114"/>
      <c r="D218" s="114"/>
      <c r="E218" s="114"/>
      <c r="F218" s="114"/>
      <c r="G218" s="114"/>
      <c r="H218" s="114"/>
      <c r="I218" s="114"/>
      <c r="J218" s="120"/>
      <c r="K218" s="152">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114"/>
      <c r="M218" s="114"/>
      <c r="N218" s="120"/>
      <c r="O218" s="152">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114"/>
      <c r="Q218" s="114"/>
      <c r="R218" s="120"/>
      <c r="S218" s="152">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114"/>
      <c r="U218" s="114"/>
      <c r="V218" s="120"/>
      <c r="W218" s="152">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114"/>
      <c r="Y218" s="114"/>
      <c r="Z218" s="120"/>
      <c r="AA218" s="152">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114"/>
      <c r="AC218" s="114"/>
      <c r="AD218" s="120"/>
      <c r="AE218" s="152">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114"/>
      <c r="AG218" s="114"/>
      <c r="AH218" s="120"/>
      <c r="AI218" s="152">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114"/>
      <c r="AK218" s="114"/>
      <c r="AL218" s="120"/>
      <c r="AM218" s="152">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114"/>
      <c r="AO218" s="114"/>
      <c r="AP218" s="120"/>
      <c r="AQ218" s="152">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114"/>
      <c r="AS218" s="114"/>
      <c r="AT218" s="120"/>
      <c r="AU218" s="152">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114"/>
      <c r="AW218" s="114"/>
      <c r="AX218" s="120"/>
      <c r="AY218" s="152">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114"/>
      <c r="BA218" s="114"/>
      <c r="BB218" s="120"/>
      <c r="BC218" s="152">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114"/>
      <c r="BE218" s="114"/>
      <c r="BF218" s="120"/>
    </row>
    <row r="219" spans="1:58" ht="15" customHeight="1" x14ac:dyDescent="0.2">
      <c r="A219" s="117" t="s">
        <v>119</v>
      </c>
      <c r="B219" s="114"/>
      <c r="C219" s="114"/>
      <c r="D219" s="114"/>
      <c r="E219" s="114"/>
      <c r="F219" s="114"/>
      <c r="G219" s="114"/>
      <c r="H219" s="114"/>
      <c r="I219" s="114"/>
      <c r="J219" s="120"/>
      <c r="K219" s="152">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114"/>
      <c r="M219" s="114"/>
      <c r="N219" s="120"/>
      <c r="O219" s="152">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114"/>
      <c r="Q219" s="114"/>
      <c r="R219" s="120"/>
      <c r="S219" s="152">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114"/>
      <c r="U219" s="114"/>
      <c r="V219" s="120"/>
      <c r="W219" s="152">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114"/>
      <c r="Y219" s="114"/>
      <c r="Z219" s="120"/>
      <c r="AA219" s="152">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114"/>
      <c r="AC219" s="114"/>
      <c r="AD219" s="120"/>
      <c r="AE219" s="152">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114"/>
      <c r="AG219" s="114"/>
      <c r="AH219" s="120"/>
      <c r="AI219" s="152">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114"/>
      <c r="AK219" s="114"/>
      <c r="AL219" s="120"/>
      <c r="AM219" s="152">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114"/>
      <c r="AO219" s="114"/>
      <c r="AP219" s="120"/>
      <c r="AQ219" s="152">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114"/>
      <c r="AS219" s="114"/>
      <c r="AT219" s="120"/>
      <c r="AU219" s="152">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114"/>
      <c r="AW219" s="114"/>
      <c r="AX219" s="120"/>
      <c r="AY219" s="152">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114"/>
      <c r="BA219" s="114"/>
      <c r="BB219" s="120"/>
      <c r="BC219" s="152">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114"/>
      <c r="BE219" s="114"/>
      <c r="BF219" s="120"/>
    </row>
    <row r="220" spans="1:58" ht="15" customHeight="1" x14ac:dyDescent="0.2">
      <c r="A220" s="153" t="s">
        <v>733</v>
      </c>
      <c r="B220" s="114"/>
      <c r="C220" s="114"/>
      <c r="D220" s="114"/>
      <c r="E220" s="114"/>
      <c r="F220" s="114"/>
      <c r="G220" s="114"/>
      <c r="H220" s="114"/>
      <c r="I220" s="114"/>
      <c r="J220" s="120"/>
      <c r="K220" s="152">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114"/>
      <c r="M220" s="114"/>
      <c r="N220" s="120"/>
      <c r="O220" s="152">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114"/>
      <c r="Q220" s="114"/>
      <c r="R220" s="120"/>
      <c r="S220" s="152">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114"/>
      <c r="U220" s="114"/>
      <c r="V220" s="120"/>
      <c r="W220" s="152">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114"/>
      <c r="Y220" s="114"/>
      <c r="Z220" s="120"/>
      <c r="AA220" s="152">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114"/>
      <c r="AC220" s="114"/>
      <c r="AD220" s="120"/>
      <c r="AE220" s="152">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114"/>
      <c r="AG220" s="114"/>
      <c r="AH220" s="120"/>
      <c r="AI220" s="152">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114"/>
      <c r="AK220" s="114"/>
      <c r="AL220" s="120"/>
      <c r="AM220" s="152">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114"/>
      <c r="AO220" s="114"/>
      <c r="AP220" s="120"/>
      <c r="AQ220" s="152">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114"/>
      <c r="AS220" s="114"/>
      <c r="AT220" s="120"/>
      <c r="AU220" s="152">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114"/>
      <c r="AW220" s="114"/>
      <c r="AX220" s="120"/>
      <c r="AY220" s="152">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114"/>
      <c r="BA220" s="114"/>
      <c r="BB220" s="120"/>
      <c r="BC220" s="152">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114"/>
      <c r="BE220" s="114"/>
      <c r="BF220" s="120"/>
    </row>
    <row r="221" spans="1:58" ht="15" customHeight="1" x14ac:dyDescent="0.2">
      <c r="A221" s="153" t="s">
        <v>734</v>
      </c>
      <c r="B221" s="114"/>
      <c r="C221" s="114"/>
      <c r="D221" s="114"/>
      <c r="E221" s="114"/>
      <c r="F221" s="114"/>
      <c r="G221" s="114"/>
      <c r="H221" s="114"/>
      <c r="I221" s="114"/>
      <c r="J221" s="120"/>
      <c r="K221" s="152">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114"/>
      <c r="M221" s="114"/>
      <c r="N221" s="120"/>
      <c r="O221" s="152">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114"/>
      <c r="Q221" s="114"/>
      <c r="R221" s="120"/>
      <c r="S221" s="152">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114"/>
      <c r="U221" s="114"/>
      <c r="V221" s="120"/>
      <c r="W221" s="152">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114"/>
      <c r="Y221" s="114"/>
      <c r="Z221" s="120"/>
      <c r="AA221" s="152">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114"/>
      <c r="AC221" s="114"/>
      <c r="AD221" s="120"/>
      <c r="AE221" s="152">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114"/>
      <c r="AG221" s="114"/>
      <c r="AH221" s="120"/>
      <c r="AI221" s="152">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114"/>
      <c r="AK221" s="114"/>
      <c r="AL221" s="120"/>
      <c r="AM221" s="152">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114"/>
      <c r="AO221" s="114"/>
      <c r="AP221" s="120"/>
      <c r="AQ221" s="152">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114"/>
      <c r="AS221" s="114"/>
      <c r="AT221" s="120"/>
      <c r="AU221" s="152">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114"/>
      <c r="AW221" s="114"/>
      <c r="AX221" s="120"/>
      <c r="AY221" s="152">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114"/>
      <c r="BA221" s="114"/>
      <c r="BB221" s="120"/>
      <c r="BC221" s="152">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114"/>
      <c r="BE221" s="114"/>
      <c r="BF221" s="120"/>
    </row>
    <row r="222" spans="1:58" ht="15" customHeight="1" x14ac:dyDescent="0.2">
      <c r="A222" s="117" t="s">
        <v>131</v>
      </c>
      <c r="B222" s="114"/>
      <c r="C222" s="114"/>
      <c r="D222" s="114"/>
      <c r="E222" s="114"/>
      <c r="F222" s="114"/>
      <c r="G222" s="114"/>
      <c r="H222" s="114"/>
      <c r="I222" s="114"/>
      <c r="J222" s="120"/>
      <c r="K222" s="152">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114"/>
      <c r="M222" s="114"/>
      <c r="N222" s="120"/>
      <c r="O222" s="152">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114"/>
      <c r="Q222" s="114"/>
      <c r="R222" s="120"/>
      <c r="S222" s="152">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114"/>
      <c r="U222" s="114"/>
      <c r="V222" s="120"/>
      <c r="W222" s="152">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114"/>
      <c r="Y222" s="114"/>
      <c r="Z222" s="120"/>
      <c r="AA222" s="152">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114"/>
      <c r="AC222" s="114"/>
      <c r="AD222" s="120"/>
      <c r="AE222" s="152">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114"/>
      <c r="AG222" s="114"/>
      <c r="AH222" s="120"/>
      <c r="AI222" s="152">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114"/>
      <c r="AK222" s="114"/>
      <c r="AL222" s="120"/>
      <c r="AM222" s="152">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114"/>
      <c r="AO222" s="114"/>
      <c r="AP222" s="120"/>
      <c r="AQ222" s="152">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114"/>
      <c r="AS222" s="114"/>
      <c r="AT222" s="120"/>
      <c r="AU222" s="152">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114"/>
      <c r="AW222" s="114"/>
      <c r="AX222" s="120"/>
      <c r="AY222" s="152">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114"/>
      <c r="BA222" s="114"/>
      <c r="BB222" s="120"/>
      <c r="BC222" s="152">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114"/>
      <c r="BE222" s="114"/>
      <c r="BF222" s="120"/>
    </row>
    <row r="223" spans="1:58" ht="15" customHeight="1" x14ac:dyDescent="0.2">
      <c r="A223" s="117" t="s">
        <v>735</v>
      </c>
      <c r="B223" s="114"/>
      <c r="C223" s="114"/>
      <c r="D223" s="114"/>
      <c r="E223" s="114"/>
      <c r="F223" s="114"/>
      <c r="G223" s="114"/>
      <c r="H223" s="114"/>
      <c r="I223" s="114"/>
      <c r="J223" s="120"/>
      <c r="K223" s="152">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114"/>
      <c r="M223" s="114"/>
      <c r="N223" s="120"/>
      <c r="O223" s="152">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114"/>
      <c r="Q223" s="114"/>
      <c r="R223" s="120"/>
      <c r="S223" s="152">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114"/>
      <c r="U223" s="114"/>
      <c r="V223" s="120"/>
      <c r="W223" s="152">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114"/>
      <c r="Y223" s="114"/>
      <c r="Z223" s="120"/>
      <c r="AA223" s="152">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114"/>
      <c r="AC223" s="114"/>
      <c r="AD223" s="120"/>
      <c r="AE223" s="152">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114"/>
      <c r="AG223" s="114"/>
      <c r="AH223" s="120"/>
      <c r="AI223" s="152">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114"/>
      <c r="AK223" s="114"/>
      <c r="AL223" s="120"/>
      <c r="AM223" s="152">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114"/>
      <c r="AO223" s="114"/>
      <c r="AP223" s="120"/>
      <c r="AQ223" s="152">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114"/>
      <c r="AS223" s="114"/>
      <c r="AT223" s="120"/>
      <c r="AU223" s="152">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114"/>
      <c r="AW223" s="114"/>
      <c r="AX223" s="120"/>
      <c r="AY223" s="152">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114"/>
      <c r="BA223" s="114"/>
      <c r="BB223" s="120"/>
      <c r="BC223" s="152">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114"/>
      <c r="BE223" s="114"/>
      <c r="BF223" s="120"/>
    </row>
    <row r="224" spans="1:58" ht="15" customHeight="1" x14ac:dyDescent="0.2">
      <c r="A224" s="117" t="s">
        <v>150</v>
      </c>
      <c r="B224" s="114"/>
      <c r="C224" s="114"/>
      <c r="D224" s="114"/>
      <c r="E224" s="114"/>
      <c r="F224" s="114"/>
      <c r="G224" s="114"/>
      <c r="H224" s="114"/>
      <c r="I224" s="114"/>
      <c r="J224" s="120"/>
      <c r="K224" s="152">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114"/>
      <c r="M224" s="114"/>
      <c r="N224" s="120"/>
      <c r="O224" s="152">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114"/>
      <c r="Q224" s="114"/>
      <c r="R224" s="120"/>
      <c r="S224" s="152">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114"/>
      <c r="U224" s="114"/>
      <c r="V224" s="120"/>
      <c r="W224" s="152">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114"/>
      <c r="Y224" s="114"/>
      <c r="Z224" s="120"/>
      <c r="AA224" s="152">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114"/>
      <c r="AC224" s="114"/>
      <c r="AD224" s="120"/>
      <c r="AE224" s="152">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114"/>
      <c r="AG224" s="114"/>
      <c r="AH224" s="120"/>
      <c r="AI224" s="152">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114"/>
      <c r="AK224" s="114"/>
      <c r="AL224" s="120"/>
      <c r="AM224" s="152">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114"/>
      <c r="AO224" s="114"/>
      <c r="AP224" s="120"/>
      <c r="AQ224" s="152">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114"/>
      <c r="AS224" s="114"/>
      <c r="AT224" s="120"/>
      <c r="AU224" s="152">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114"/>
      <c r="AW224" s="114"/>
      <c r="AX224" s="120"/>
      <c r="AY224" s="152">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114"/>
      <c r="BA224" s="114"/>
      <c r="BB224" s="120"/>
      <c r="BC224" s="152">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114"/>
      <c r="BE224" s="114"/>
      <c r="BF224" s="120"/>
    </row>
    <row r="225" spans="1:58" ht="15" customHeight="1" x14ac:dyDescent="0.2">
      <c r="A225" s="117" t="s">
        <v>218</v>
      </c>
      <c r="B225" s="114"/>
      <c r="C225" s="114"/>
      <c r="D225" s="114"/>
      <c r="E225" s="114"/>
      <c r="F225" s="114"/>
      <c r="G225" s="114"/>
      <c r="H225" s="114"/>
      <c r="I225" s="114"/>
      <c r="J225" s="120"/>
      <c r="K225" s="152">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114"/>
      <c r="M225" s="114"/>
      <c r="N225" s="120"/>
      <c r="O225" s="152">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114"/>
      <c r="Q225" s="114"/>
      <c r="R225" s="120"/>
      <c r="S225" s="152">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114"/>
      <c r="U225" s="114"/>
      <c r="V225" s="120"/>
      <c r="W225" s="152">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114"/>
      <c r="Y225" s="114"/>
      <c r="Z225" s="120"/>
      <c r="AA225" s="152">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114"/>
      <c r="AC225" s="114"/>
      <c r="AD225" s="120"/>
      <c r="AE225" s="152">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114"/>
      <c r="AG225" s="114"/>
      <c r="AH225" s="120"/>
      <c r="AI225" s="152">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114"/>
      <c r="AK225" s="114"/>
      <c r="AL225" s="120"/>
      <c r="AM225" s="152">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114"/>
      <c r="AO225" s="114"/>
      <c r="AP225" s="120"/>
      <c r="AQ225" s="152">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114"/>
      <c r="AS225" s="114"/>
      <c r="AT225" s="120"/>
      <c r="AU225" s="152">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114"/>
      <c r="AW225" s="114"/>
      <c r="AX225" s="120"/>
      <c r="AY225" s="152">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114"/>
      <c r="BA225" s="114"/>
      <c r="BB225" s="120"/>
      <c r="BC225" s="152">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114"/>
      <c r="BE225" s="114"/>
      <c r="BF225" s="120"/>
    </row>
    <row r="226" spans="1:58" ht="15" customHeight="1" x14ac:dyDescent="0.2">
      <c r="A226" s="117" t="s">
        <v>736</v>
      </c>
      <c r="B226" s="114"/>
      <c r="C226" s="114"/>
      <c r="D226" s="114"/>
      <c r="E226" s="114"/>
      <c r="F226" s="114"/>
      <c r="G226" s="114"/>
      <c r="H226" s="114"/>
      <c r="I226" s="114"/>
      <c r="J226" s="120"/>
      <c r="K226" s="137">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114"/>
      <c r="M226" s="114"/>
      <c r="N226" s="120"/>
      <c r="O226" s="137">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114"/>
      <c r="Q226" s="114"/>
      <c r="R226" s="120"/>
      <c r="S226" s="137">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114"/>
      <c r="U226" s="114"/>
      <c r="V226" s="120"/>
      <c r="W226" s="137">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114"/>
      <c r="Y226" s="114"/>
      <c r="Z226" s="120"/>
      <c r="AA226" s="137">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114"/>
      <c r="AC226" s="114"/>
      <c r="AD226" s="120"/>
      <c r="AE226" s="137">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114"/>
      <c r="AG226" s="114"/>
      <c r="AH226" s="120"/>
      <c r="AI226" s="137">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114"/>
      <c r="AK226" s="114"/>
      <c r="AL226" s="120"/>
      <c r="AM226" s="137">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114"/>
      <c r="AO226" s="114"/>
      <c r="AP226" s="120"/>
      <c r="AQ226" s="137">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114"/>
      <c r="AS226" s="114"/>
      <c r="AT226" s="120"/>
      <c r="AU226" s="137">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114"/>
      <c r="AW226" s="114"/>
      <c r="AX226" s="120"/>
      <c r="AY226" s="137">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114"/>
      <c r="BA226" s="114"/>
      <c r="BB226" s="120"/>
      <c r="BC226" s="137">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114"/>
      <c r="BE226" s="114"/>
      <c r="BF226" s="120"/>
    </row>
    <row r="227" spans="1:58" ht="15" customHeight="1" x14ac:dyDescent="0.2">
      <c r="A227" s="153" t="s">
        <v>737</v>
      </c>
      <c r="B227" s="114"/>
      <c r="C227" s="114"/>
      <c r="D227" s="114"/>
      <c r="E227" s="114"/>
      <c r="F227" s="114"/>
      <c r="G227" s="114"/>
      <c r="H227" s="114"/>
      <c r="I227" s="114"/>
      <c r="J227" s="120"/>
      <c r="K227" s="137">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114"/>
      <c r="M227" s="114"/>
      <c r="N227" s="120"/>
      <c r="O227" s="137">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114"/>
      <c r="Q227" s="114"/>
      <c r="R227" s="120"/>
      <c r="S227" s="137">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114"/>
      <c r="U227" s="114"/>
      <c r="V227" s="120"/>
      <c r="W227" s="137">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114"/>
      <c r="Y227" s="114"/>
      <c r="Z227" s="120"/>
      <c r="AA227" s="137">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114"/>
      <c r="AC227" s="114"/>
      <c r="AD227" s="120"/>
      <c r="AE227" s="137">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114"/>
      <c r="AG227" s="114"/>
      <c r="AH227" s="120"/>
      <c r="AI227" s="137">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114"/>
      <c r="AK227" s="114"/>
      <c r="AL227" s="120"/>
      <c r="AM227" s="137">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114"/>
      <c r="AO227" s="114"/>
      <c r="AP227" s="120"/>
      <c r="AQ227" s="137">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114"/>
      <c r="AS227" s="114"/>
      <c r="AT227" s="120"/>
      <c r="AU227" s="137">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114"/>
      <c r="AW227" s="114"/>
      <c r="AX227" s="120"/>
      <c r="AY227" s="137">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114"/>
      <c r="BA227" s="114"/>
      <c r="BB227" s="120"/>
      <c r="BC227" s="137">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114"/>
      <c r="BE227" s="114"/>
      <c r="BF227" s="120"/>
    </row>
    <row r="228" spans="1:58" ht="15" customHeight="1" x14ac:dyDescent="0.2">
      <c r="A228" s="153" t="s">
        <v>738</v>
      </c>
      <c r="B228" s="114"/>
      <c r="C228" s="114"/>
      <c r="D228" s="114"/>
      <c r="E228" s="114"/>
      <c r="F228" s="114"/>
      <c r="G228" s="114"/>
      <c r="H228" s="114"/>
      <c r="I228" s="114"/>
      <c r="J228" s="120"/>
      <c r="K228" s="137">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114"/>
      <c r="M228" s="114"/>
      <c r="N228" s="120"/>
      <c r="O228" s="137">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114"/>
      <c r="Q228" s="114"/>
      <c r="R228" s="120"/>
      <c r="S228" s="137">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114"/>
      <c r="U228" s="114"/>
      <c r="V228" s="120"/>
      <c r="W228" s="137">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114"/>
      <c r="Y228" s="114"/>
      <c r="Z228" s="120"/>
      <c r="AA228" s="137">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114"/>
      <c r="AC228" s="114"/>
      <c r="AD228" s="120"/>
      <c r="AE228" s="137">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114"/>
      <c r="AG228" s="114"/>
      <c r="AH228" s="120"/>
      <c r="AI228" s="137">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114"/>
      <c r="AK228" s="114"/>
      <c r="AL228" s="120"/>
      <c r="AM228" s="137">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114"/>
      <c r="AO228" s="114"/>
      <c r="AP228" s="120"/>
      <c r="AQ228" s="137">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114"/>
      <c r="AS228" s="114"/>
      <c r="AT228" s="120"/>
      <c r="AU228" s="137">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114"/>
      <c r="AW228" s="114"/>
      <c r="AX228" s="120"/>
      <c r="AY228" s="137">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114"/>
      <c r="BA228" s="114"/>
      <c r="BB228" s="120"/>
      <c r="BC228" s="137">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114"/>
      <c r="BE228" s="114"/>
      <c r="BF228" s="120"/>
    </row>
    <row r="229" spans="1:58" ht="15" customHeight="1" x14ac:dyDescent="0.2">
      <c r="A229" s="117" t="s">
        <v>739</v>
      </c>
      <c r="B229" s="114"/>
      <c r="C229" s="114"/>
      <c r="D229" s="114"/>
      <c r="E229" s="114"/>
      <c r="F229" s="114"/>
      <c r="G229" s="114"/>
      <c r="H229" s="114"/>
      <c r="I229" s="114"/>
      <c r="J229" s="120"/>
      <c r="K229" s="152">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114"/>
      <c r="M229" s="114"/>
      <c r="N229" s="120"/>
      <c r="O229" s="152">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114"/>
      <c r="Q229" s="114"/>
      <c r="R229" s="120"/>
      <c r="S229" s="152">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114"/>
      <c r="U229" s="114"/>
      <c r="V229" s="120"/>
      <c r="W229" s="152">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114"/>
      <c r="Y229" s="114"/>
      <c r="Z229" s="120"/>
      <c r="AA229" s="152">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114"/>
      <c r="AC229" s="114"/>
      <c r="AD229" s="120"/>
      <c r="AE229" s="152">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114"/>
      <c r="AG229" s="114"/>
      <c r="AH229" s="120"/>
      <c r="AI229" s="152">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114"/>
      <c r="AK229" s="114"/>
      <c r="AL229" s="120"/>
      <c r="AM229" s="152">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114"/>
      <c r="AO229" s="114"/>
      <c r="AP229" s="120"/>
      <c r="AQ229" s="152">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114"/>
      <c r="AS229" s="114"/>
      <c r="AT229" s="120"/>
      <c r="AU229" s="152">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114"/>
      <c r="AW229" s="114"/>
      <c r="AX229" s="120"/>
      <c r="AY229" s="152">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114"/>
      <c r="BA229" s="114"/>
      <c r="BB229" s="120"/>
      <c r="BC229" s="152">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114"/>
      <c r="BE229" s="114"/>
      <c r="BF229" s="120"/>
    </row>
    <row r="230" spans="1:58" ht="15" customHeight="1" x14ac:dyDescent="0.2">
      <c r="A230" s="153" t="s">
        <v>740</v>
      </c>
      <c r="B230" s="114"/>
      <c r="C230" s="114"/>
      <c r="D230" s="114"/>
      <c r="E230" s="114"/>
      <c r="F230" s="114"/>
      <c r="G230" s="114"/>
      <c r="H230" s="114"/>
      <c r="I230" s="114"/>
      <c r="J230" s="120"/>
      <c r="K230" s="152">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114"/>
      <c r="M230" s="114"/>
      <c r="N230" s="120"/>
      <c r="O230" s="152">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114"/>
      <c r="Q230" s="114"/>
      <c r="R230" s="120"/>
      <c r="S230" s="152">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114"/>
      <c r="U230" s="114"/>
      <c r="V230" s="120"/>
      <c r="W230" s="152">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114"/>
      <c r="Y230" s="114"/>
      <c r="Z230" s="120"/>
      <c r="AA230" s="152">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114"/>
      <c r="AC230" s="114"/>
      <c r="AD230" s="120"/>
      <c r="AE230" s="152">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114"/>
      <c r="AG230" s="114"/>
      <c r="AH230" s="120"/>
      <c r="AI230" s="152">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114"/>
      <c r="AK230" s="114"/>
      <c r="AL230" s="120"/>
      <c r="AM230" s="152">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114"/>
      <c r="AO230" s="114"/>
      <c r="AP230" s="120"/>
      <c r="AQ230" s="152">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114"/>
      <c r="AS230" s="114"/>
      <c r="AT230" s="120"/>
      <c r="AU230" s="152">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114"/>
      <c r="AW230" s="114"/>
      <c r="AX230" s="120"/>
      <c r="AY230" s="152">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114"/>
      <c r="BA230" s="114"/>
      <c r="BB230" s="120"/>
      <c r="BC230" s="152">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114"/>
      <c r="BE230" s="114"/>
      <c r="BF230" s="120"/>
    </row>
    <row r="231" spans="1:58" ht="15" customHeight="1" x14ac:dyDescent="0.2">
      <c r="A231" s="153" t="s">
        <v>741</v>
      </c>
      <c r="B231" s="114"/>
      <c r="C231" s="114"/>
      <c r="D231" s="114"/>
      <c r="E231" s="114"/>
      <c r="F231" s="114"/>
      <c r="G231" s="114"/>
      <c r="H231" s="114"/>
      <c r="I231" s="114"/>
      <c r="J231" s="120"/>
      <c r="K231" s="152">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114"/>
      <c r="M231" s="114"/>
      <c r="N231" s="120"/>
      <c r="O231" s="152">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114"/>
      <c r="Q231" s="114"/>
      <c r="R231" s="120"/>
      <c r="S231" s="152">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114"/>
      <c r="U231" s="114"/>
      <c r="V231" s="120"/>
      <c r="W231" s="152">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114"/>
      <c r="Y231" s="114"/>
      <c r="Z231" s="120"/>
      <c r="AA231" s="152">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114"/>
      <c r="AC231" s="114"/>
      <c r="AD231" s="120"/>
      <c r="AE231" s="152">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114"/>
      <c r="AG231" s="114"/>
      <c r="AH231" s="120"/>
      <c r="AI231" s="152">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114"/>
      <c r="AK231" s="114"/>
      <c r="AL231" s="120"/>
      <c r="AM231" s="152">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114"/>
      <c r="AO231" s="114"/>
      <c r="AP231" s="120"/>
      <c r="AQ231" s="152">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114"/>
      <c r="AS231" s="114"/>
      <c r="AT231" s="120"/>
      <c r="AU231" s="152">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114"/>
      <c r="AW231" s="114"/>
      <c r="AX231" s="120"/>
      <c r="AY231" s="152">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114"/>
      <c r="BA231" s="114"/>
      <c r="BB231" s="120"/>
      <c r="BC231" s="152">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114"/>
      <c r="BE231" s="114"/>
      <c r="BF231" s="120"/>
    </row>
    <row r="232" spans="1:58" ht="15" customHeight="1" x14ac:dyDescent="0.2">
      <c r="A232" s="117" t="s">
        <v>742</v>
      </c>
      <c r="B232" s="114"/>
      <c r="C232" s="114"/>
      <c r="D232" s="114"/>
      <c r="E232" s="114"/>
      <c r="F232" s="114"/>
      <c r="G232" s="114"/>
      <c r="H232" s="114"/>
      <c r="I232" s="114"/>
      <c r="J232" s="120"/>
      <c r="K232" s="152">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114"/>
      <c r="M232" s="114"/>
      <c r="N232" s="120"/>
      <c r="O232" s="152">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114"/>
      <c r="Q232" s="114"/>
      <c r="R232" s="120"/>
      <c r="S232" s="152">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114"/>
      <c r="U232" s="114"/>
      <c r="V232" s="120"/>
      <c r="W232" s="152">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114"/>
      <c r="Y232" s="114"/>
      <c r="Z232" s="120"/>
      <c r="AA232" s="152">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114"/>
      <c r="AC232" s="114"/>
      <c r="AD232" s="120"/>
      <c r="AE232" s="152">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114"/>
      <c r="AG232" s="114"/>
      <c r="AH232" s="120"/>
      <c r="AI232" s="152">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114"/>
      <c r="AK232" s="114"/>
      <c r="AL232" s="120"/>
      <c r="AM232" s="152">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114"/>
      <c r="AO232" s="114"/>
      <c r="AP232" s="120"/>
      <c r="AQ232" s="152">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114"/>
      <c r="AS232" s="114"/>
      <c r="AT232" s="120"/>
      <c r="AU232" s="152">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114"/>
      <c r="AW232" s="114"/>
      <c r="AX232" s="120"/>
      <c r="AY232" s="152">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114"/>
      <c r="BA232" s="114"/>
      <c r="BB232" s="120"/>
      <c r="BC232" s="152">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114"/>
      <c r="BE232" s="114"/>
      <c r="BF232" s="120"/>
    </row>
    <row r="233" spans="1:58" ht="15" customHeight="1" x14ac:dyDescent="0.2">
      <c r="A233" s="117" t="s">
        <v>743</v>
      </c>
      <c r="B233" s="114"/>
      <c r="C233" s="114"/>
      <c r="D233" s="114"/>
      <c r="E233" s="114"/>
      <c r="F233" s="114"/>
      <c r="G233" s="114"/>
      <c r="H233" s="114"/>
      <c r="I233" s="114"/>
      <c r="J233" s="120"/>
      <c r="K233" s="147" t="str">
        <f>IFERROR((K232/K229)*100, "---")</f>
        <v>---</v>
      </c>
      <c r="L233" s="114"/>
      <c r="M233" s="114"/>
      <c r="N233" s="120"/>
      <c r="O233" s="147" t="str">
        <f>IFERROR((O232/O229)*100, "---")</f>
        <v>---</v>
      </c>
      <c r="P233" s="114"/>
      <c r="Q233" s="114"/>
      <c r="R233" s="120"/>
      <c r="S233" s="147" t="str">
        <f>IFERROR((S232/S229)*100, "---")</f>
        <v>---</v>
      </c>
      <c r="T233" s="114"/>
      <c r="U233" s="114"/>
      <c r="V233" s="120"/>
      <c r="W233" s="147" t="str">
        <f>IFERROR((W232/W229)*100, "---")</f>
        <v>---</v>
      </c>
      <c r="X233" s="114"/>
      <c r="Y233" s="114"/>
      <c r="Z233" s="120"/>
      <c r="AA233" s="147" t="str">
        <f>IFERROR((AA232/AA229)*100, "---")</f>
        <v>---</v>
      </c>
      <c r="AB233" s="114"/>
      <c r="AC233" s="114"/>
      <c r="AD233" s="120"/>
      <c r="AE233" s="147" t="str">
        <f>IFERROR((AE232/AE229)*100, "---")</f>
        <v>---</v>
      </c>
      <c r="AF233" s="114"/>
      <c r="AG233" s="114"/>
      <c r="AH233" s="120"/>
      <c r="AI233" s="147" t="str">
        <f>IFERROR((AI232/AI229)*100, "---")</f>
        <v>---</v>
      </c>
      <c r="AJ233" s="114"/>
      <c r="AK233" s="114"/>
      <c r="AL233" s="120"/>
      <c r="AM233" s="147" t="str">
        <f>IFERROR((AM232/AM229)*100, "---")</f>
        <v>---</v>
      </c>
      <c r="AN233" s="114"/>
      <c r="AO233" s="114"/>
      <c r="AP233" s="120"/>
      <c r="AQ233" s="147" t="str">
        <f>IFERROR((AQ232/AQ229)*100, "---")</f>
        <v>---</v>
      </c>
      <c r="AR233" s="114"/>
      <c r="AS233" s="114"/>
      <c r="AT233" s="120"/>
      <c r="AU233" s="147" t="str">
        <f>IFERROR((AU232/AU229)*100, "---")</f>
        <v>---</v>
      </c>
      <c r="AV233" s="114"/>
      <c r="AW233" s="114"/>
      <c r="AX233" s="120"/>
      <c r="AY233" s="147" t="str">
        <f>IFERROR((AY232/AY229)*100, "---")</f>
        <v>---</v>
      </c>
      <c r="AZ233" s="114"/>
      <c r="BA233" s="114"/>
      <c r="BB233" s="120"/>
      <c r="BC233" s="147" t="str">
        <f>IFERROR((BC232/BC229)*100, "---")</f>
        <v>---</v>
      </c>
      <c r="BD233" s="114"/>
      <c r="BE233" s="114"/>
      <c r="BF233" s="120"/>
    </row>
    <row r="234" spans="1:58" ht="15" customHeight="1" x14ac:dyDescent="0.2">
      <c r="A234" s="117" t="s">
        <v>230</v>
      </c>
      <c r="B234" s="114"/>
      <c r="C234" s="114"/>
      <c r="D234" s="114"/>
      <c r="E234" s="114"/>
      <c r="F234" s="114"/>
      <c r="G234" s="114"/>
      <c r="H234" s="114"/>
      <c r="I234" s="114"/>
      <c r="J234" s="120"/>
      <c r="K234" s="152">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114"/>
      <c r="M234" s="114"/>
      <c r="N234" s="120"/>
      <c r="O234" s="152">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114"/>
      <c r="Q234" s="114"/>
      <c r="R234" s="120"/>
      <c r="S234" s="152">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114"/>
      <c r="U234" s="114"/>
      <c r="V234" s="120"/>
      <c r="W234" s="152">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114"/>
      <c r="Y234" s="114"/>
      <c r="Z234" s="120"/>
      <c r="AA234" s="152">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114"/>
      <c r="AC234" s="114"/>
      <c r="AD234" s="120"/>
      <c r="AE234" s="152">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114"/>
      <c r="AG234" s="114"/>
      <c r="AH234" s="120"/>
      <c r="AI234" s="152">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114"/>
      <c r="AK234" s="114"/>
      <c r="AL234" s="120"/>
      <c r="AM234" s="152">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114"/>
      <c r="AO234" s="114"/>
      <c r="AP234" s="120"/>
      <c r="AQ234" s="152">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114"/>
      <c r="AS234" s="114"/>
      <c r="AT234" s="120"/>
      <c r="AU234" s="152">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114"/>
      <c r="AW234" s="114"/>
      <c r="AX234" s="120"/>
      <c r="AY234" s="152">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114"/>
      <c r="BA234" s="114"/>
      <c r="BB234" s="120"/>
      <c r="BC234" s="152">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114"/>
      <c r="BE234" s="114"/>
      <c r="BF234" s="120"/>
    </row>
    <row r="235" spans="1:58" ht="15" customHeight="1" x14ac:dyDescent="0.2">
      <c r="A235" s="113" t="s">
        <v>215</v>
      </c>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c r="AB235" s="114"/>
      <c r="AC235" s="114"/>
      <c r="AD235" s="114"/>
      <c r="AE235" s="114"/>
      <c r="AF235" s="114"/>
      <c r="AG235" s="114"/>
      <c r="AH235" s="114"/>
      <c r="AI235" s="114"/>
      <c r="AJ235" s="114"/>
      <c r="AK235" s="114"/>
      <c r="AL235" s="114"/>
      <c r="AM235" s="114"/>
      <c r="AN235" s="114"/>
      <c r="AO235" s="114"/>
      <c r="AP235" s="114"/>
      <c r="AQ235" s="114"/>
      <c r="AR235" s="114"/>
      <c r="AS235" s="114"/>
      <c r="AT235" s="114"/>
      <c r="AU235" s="114"/>
      <c r="AV235" s="114"/>
      <c r="AW235" s="114"/>
      <c r="AX235" s="114"/>
      <c r="AY235" s="114"/>
      <c r="AZ235" s="114"/>
      <c r="BA235" s="114"/>
      <c r="BB235" s="114"/>
      <c r="BC235" s="114"/>
      <c r="BD235" s="114"/>
      <c r="BE235" s="114"/>
      <c r="BF235" s="115"/>
    </row>
    <row r="236" spans="1:58" ht="15" customHeight="1" x14ac:dyDescent="0.2">
      <c r="A236" s="117" t="s">
        <v>112</v>
      </c>
      <c r="B236" s="114"/>
      <c r="C236" s="114"/>
      <c r="D236" s="114"/>
      <c r="E236" s="114"/>
      <c r="F236" s="114"/>
      <c r="G236" s="114"/>
      <c r="H236" s="114"/>
      <c r="I236" s="114"/>
      <c r="J236" s="120"/>
      <c r="K236" s="152">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114"/>
      <c r="M236" s="114"/>
      <c r="N236" s="120"/>
      <c r="O236" s="152">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114"/>
      <c r="Q236" s="114"/>
      <c r="R236" s="120"/>
      <c r="S236" s="152">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114"/>
      <c r="U236" s="114"/>
      <c r="V236" s="120"/>
      <c r="W236" s="152">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114"/>
      <c r="Y236" s="114"/>
      <c r="Z236" s="120"/>
      <c r="AA236" s="152">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114"/>
      <c r="AC236" s="114"/>
      <c r="AD236" s="120"/>
      <c r="AE236" s="152">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114"/>
      <c r="AG236" s="114"/>
      <c r="AH236" s="120"/>
      <c r="AI236" s="152">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114"/>
      <c r="AK236" s="114"/>
      <c r="AL236" s="120"/>
      <c r="AM236" s="152">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114"/>
      <c r="AO236" s="114"/>
      <c r="AP236" s="120"/>
      <c r="AQ236" s="152">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114"/>
      <c r="AS236" s="114"/>
      <c r="AT236" s="120"/>
      <c r="AU236" s="152">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114"/>
      <c r="AW236" s="114"/>
      <c r="AX236" s="120"/>
      <c r="AY236" s="152">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114"/>
      <c r="BA236" s="114"/>
      <c r="BB236" s="120"/>
      <c r="BC236" s="152">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114"/>
      <c r="BE236" s="114"/>
      <c r="BF236" s="120"/>
    </row>
    <row r="237" spans="1:58" ht="15" customHeight="1" x14ac:dyDescent="0.2">
      <c r="A237" s="153" t="s">
        <v>114</v>
      </c>
      <c r="B237" s="114"/>
      <c r="C237" s="114"/>
      <c r="D237" s="114"/>
      <c r="E237" s="114"/>
      <c r="F237" s="114"/>
      <c r="G237" s="114"/>
      <c r="H237" s="114"/>
      <c r="I237" s="114"/>
      <c r="J237" s="120"/>
      <c r="K237" s="152">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114"/>
      <c r="M237" s="114"/>
      <c r="N237" s="120"/>
      <c r="O237" s="152">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114"/>
      <c r="Q237" s="114"/>
      <c r="R237" s="120"/>
      <c r="S237" s="152">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114"/>
      <c r="U237" s="114"/>
      <c r="V237" s="120"/>
      <c r="W237" s="152">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114"/>
      <c r="Y237" s="114"/>
      <c r="Z237" s="120"/>
      <c r="AA237" s="152">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114"/>
      <c r="AC237" s="114"/>
      <c r="AD237" s="120"/>
      <c r="AE237" s="152">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114"/>
      <c r="AG237" s="114"/>
      <c r="AH237" s="120"/>
      <c r="AI237" s="152">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114"/>
      <c r="AK237" s="114"/>
      <c r="AL237" s="120"/>
      <c r="AM237" s="152">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114"/>
      <c r="AO237" s="114"/>
      <c r="AP237" s="120"/>
      <c r="AQ237" s="152">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114"/>
      <c r="AS237" s="114"/>
      <c r="AT237" s="120"/>
      <c r="AU237" s="152">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114"/>
      <c r="AW237" s="114"/>
      <c r="AX237" s="120"/>
      <c r="AY237" s="152">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114"/>
      <c r="BA237" s="114"/>
      <c r="BB237" s="120"/>
      <c r="BC237" s="152">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114"/>
      <c r="BE237" s="114"/>
      <c r="BF237" s="120"/>
    </row>
    <row r="238" spans="1:58" ht="15" customHeight="1" x14ac:dyDescent="0.2">
      <c r="A238" s="153" t="s">
        <v>116</v>
      </c>
      <c r="B238" s="114"/>
      <c r="C238" s="114"/>
      <c r="D238" s="114"/>
      <c r="E238" s="114"/>
      <c r="F238" s="114"/>
      <c r="G238" s="114"/>
      <c r="H238" s="114"/>
      <c r="I238" s="114"/>
      <c r="J238" s="120"/>
      <c r="K238" s="152">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114"/>
      <c r="M238" s="114"/>
      <c r="N238" s="120"/>
      <c r="O238" s="152">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114"/>
      <c r="Q238" s="114"/>
      <c r="R238" s="120"/>
      <c r="S238" s="152">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114"/>
      <c r="U238" s="114"/>
      <c r="V238" s="120"/>
      <c r="W238" s="152">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114"/>
      <c r="Y238" s="114"/>
      <c r="Z238" s="120"/>
      <c r="AA238" s="152">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114"/>
      <c r="AC238" s="114"/>
      <c r="AD238" s="120"/>
      <c r="AE238" s="152">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114"/>
      <c r="AG238" s="114"/>
      <c r="AH238" s="120"/>
      <c r="AI238" s="152">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114"/>
      <c r="AK238" s="114"/>
      <c r="AL238" s="120"/>
      <c r="AM238" s="152">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114"/>
      <c r="AO238" s="114"/>
      <c r="AP238" s="120"/>
      <c r="AQ238" s="152">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114"/>
      <c r="AS238" s="114"/>
      <c r="AT238" s="120"/>
      <c r="AU238" s="152">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114"/>
      <c r="AW238" s="114"/>
      <c r="AX238" s="120"/>
      <c r="AY238" s="152">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114"/>
      <c r="BA238" s="114"/>
      <c r="BB238" s="120"/>
      <c r="BC238" s="152">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114"/>
      <c r="BE238" s="114"/>
      <c r="BF238" s="120"/>
    </row>
    <row r="239" spans="1:58" ht="15" customHeight="1" x14ac:dyDescent="0.2">
      <c r="A239" s="117" t="s">
        <v>119</v>
      </c>
      <c r="B239" s="114"/>
      <c r="C239" s="114"/>
      <c r="D239" s="114"/>
      <c r="E239" s="114"/>
      <c r="F239" s="114"/>
      <c r="G239" s="114"/>
      <c r="H239" s="114"/>
      <c r="I239" s="114"/>
      <c r="J239" s="120"/>
      <c r="K239" s="152">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114"/>
      <c r="M239" s="114"/>
      <c r="N239" s="120"/>
      <c r="O239" s="152">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114"/>
      <c r="Q239" s="114"/>
      <c r="R239" s="120"/>
      <c r="S239" s="152">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114"/>
      <c r="U239" s="114"/>
      <c r="V239" s="120"/>
      <c r="W239" s="152">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114"/>
      <c r="Y239" s="114"/>
      <c r="Z239" s="120"/>
      <c r="AA239" s="152">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114"/>
      <c r="AC239" s="114"/>
      <c r="AD239" s="120"/>
      <c r="AE239" s="152">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114"/>
      <c r="AG239" s="114"/>
      <c r="AH239" s="120"/>
      <c r="AI239" s="152">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114"/>
      <c r="AK239" s="114"/>
      <c r="AL239" s="120"/>
      <c r="AM239" s="152">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114"/>
      <c r="AO239" s="114"/>
      <c r="AP239" s="120"/>
      <c r="AQ239" s="152">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114"/>
      <c r="AS239" s="114"/>
      <c r="AT239" s="120"/>
      <c r="AU239" s="152">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114"/>
      <c r="AW239" s="114"/>
      <c r="AX239" s="120"/>
      <c r="AY239" s="152">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114"/>
      <c r="BA239" s="114"/>
      <c r="BB239" s="120"/>
      <c r="BC239" s="152">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114"/>
      <c r="BE239" s="114"/>
      <c r="BF239" s="120"/>
    </row>
    <row r="240" spans="1:58" ht="15" customHeight="1" x14ac:dyDescent="0.2">
      <c r="A240" s="153" t="s">
        <v>733</v>
      </c>
      <c r="B240" s="114"/>
      <c r="C240" s="114"/>
      <c r="D240" s="114"/>
      <c r="E240" s="114"/>
      <c r="F240" s="114"/>
      <c r="G240" s="114"/>
      <c r="H240" s="114"/>
      <c r="I240" s="114"/>
      <c r="J240" s="120"/>
      <c r="K240" s="152">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114"/>
      <c r="M240" s="114"/>
      <c r="N240" s="120"/>
      <c r="O240" s="152">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114"/>
      <c r="Q240" s="114"/>
      <c r="R240" s="120"/>
      <c r="S240" s="152">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114"/>
      <c r="U240" s="114"/>
      <c r="V240" s="120"/>
      <c r="W240" s="152">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114"/>
      <c r="Y240" s="114"/>
      <c r="Z240" s="120"/>
      <c r="AA240" s="152">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114"/>
      <c r="AC240" s="114"/>
      <c r="AD240" s="120"/>
      <c r="AE240" s="152">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114"/>
      <c r="AG240" s="114"/>
      <c r="AH240" s="120"/>
      <c r="AI240" s="152">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114"/>
      <c r="AK240" s="114"/>
      <c r="AL240" s="120"/>
      <c r="AM240" s="152">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114"/>
      <c r="AO240" s="114"/>
      <c r="AP240" s="120"/>
      <c r="AQ240" s="152">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114"/>
      <c r="AS240" s="114"/>
      <c r="AT240" s="120"/>
      <c r="AU240" s="152">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114"/>
      <c r="AW240" s="114"/>
      <c r="AX240" s="120"/>
      <c r="AY240" s="152">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114"/>
      <c r="BA240" s="114"/>
      <c r="BB240" s="120"/>
      <c r="BC240" s="152">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114"/>
      <c r="BE240" s="114"/>
      <c r="BF240" s="120"/>
    </row>
    <row r="241" spans="1:58" ht="15" customHeight="1" x14ac:dyDescent="0.2">
      <c r="A241" s="153" t="s">
        <v>734</v>
      </c>
      <c r="B241" s="114"/>
      <c r="C241" s="114"/>
      <c r="D241" s="114"/>
      <c r="E241" s="114"/>
      <c r="F241" s="114"/>
      <c r="G241" s="114"/>
      <c r="H241" s="114"/>
      <c r="I241" s="114"/>
      <c r="J241" s="120"/>
      <c r="K241" s="152">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114"/>
      <c r="M241" s="114"/>
      <c r="N241" s="120"/>
      <c r="O241" s="152">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114"/>
      <c r="Q241" s="114"/>
      <c r="R241" s="120"/>
      <c r="S241" s="152">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114"/>
      <c r="U241" s="114"/>
      <c r="V241" s="120"/>
      <c r="W241" s="152">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114"/>
      <c r="Y241" s="114"/>
      <c r="Z241" s="120"/>
      <c r="AA241" s="152">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114"/>
      <c r="AC241" s="114"/>
      <c r="AD241" s="120"/>
      <c r="AE241" s="152">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114"/>
      <c r="AG241" s="114"/>
      <c r="AH241" s="120"/>
      <c r="AI241" s="152">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114"/>
      <c r="AK241" s="114"/>
      <c r="AL241" s="120"/>
      <c r="AM241" s="152">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114"/>
      <c r="AO241" s="114"/>
      <c r="AP241" s="120"/>
      <c r="AQ241" s="152">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114"/>
      <c r="AS241" s="114"/>
      <c r="AT241" s="120"/>
      <c r="AU241" s="152">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114"/>
      <c r="AW241" s="114"/>
      <c r="AX241" s="120"/>
      <c r="AY241" s="152">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114"/>
      <c r="BA241" s="114"/>
      <c r="BB241" s="120"/>
      <c r="BC241" s="152">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114"/>
      <c r="BE241" s="114"/>
      <c r="BF241" s="120"/>
    </row>
    <row r="242" spans="1:58" ht="15" customHeight="1" x14ac:dyDescent="0.2">
      <c r="A242" s="117" t="s">
        <v>131</v>
      </c>
      <c r="B242" s="114"/>
      <c r="C242" s="114"/>
      <c r="D242" s="114"/>
      <c r="E242" s="114"/>
      <c r="F242" s="114"/>
      <c r="G242" s="114"/>
      <c r="H242" s="114"/>
      <c r="I242" s="114"/>
      <c r="J242" s="120"/>
      <c r="K242" s="152">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114"/>
      <c r="M242" s="114"/>
      <c r="N242" s="120"/>
      <c r="O242" s="152">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114"/>
      <c r="Q242" s="114"/>
      <c r="R242" s="120"/>
      <c r="S242" s="152">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114"/>
      <c r="U242" s="114"/>
      <c r="V242" s="120"/>
      <c r="W242" s="152">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114"/>
      <c r="Y242" s="114"/>
      <c r="Z242" s="120"/>
      <c r="AA242" s="152">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114"/>
      <c r="AC242" s="114"/>
      <c r="AD242" s="120"/>
      <c r="AE242" s="152">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114"/>
      <c r="AG242" s="114"/>
      <c r="AH242" s="120"/>
      <c r="AI242" s="152">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114"/>
      <c r="AK242" s="114"/>
      <c r="AL242" s="120"/>
      <c r="AM242" s="152">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114"/>
      <c r="AO242" s="114"/>
      <c r="AP242" s="120"/>
      <c r="AQ242" s="152">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114"/>
      <c r="AS242" s="114"/>
      <c r="AT242" s="120"/>
      <c r="AU242" s="152">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114"/>
      <c r="AW242" s="114"/>
      <c r="AX242" s="120"/>
      <c r="AY242" s="152">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114"/>
      <c r="BA242" s="114"/>
      <c r="BB242" s="120"/>
      <c r="BC242" s="152">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114"/>
      <c r="BE242" s="114"/>
      <c r="BF242" s="120"/>
    </row>
    <row r="243" spans="1:58" ht="15" customHeight="1" x14ac:dyDescent="0.2">
      <c r="A243" s="117" t="s">
        <v>735</v>
      </c>
      <c r="B243" s="114"/>
      <c r="C243" s="114"/>
      <c r="D243" s="114"/>
      <c r="E243" s="114"/>
      <c r="F243" s="114"/>
      <c r="G243" s="114"/>
      <c r="H243" s="114"/>
      <c r="I243" s="114"/>
      <c r="J243" s="120"/>
      <c r="K243" s="152">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114"/>
      <c r="M243" s="114"/>
      <c r="N243" s="120"/>
      <c r="O243" s="152">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114"/>
      <c r="Q243" s="114"/>
      <c r="R243" s="120"/>
      <c r="S243" s="152">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114"/>
      <c r="U243" s="114"/>
      <c r="V243" s="120"/>
      <c r="W243" s="152">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114"/>
      <c r="Y243" s="114"/>
      <c r="Z243" s="120"/>
      <c r="AA243" s="152">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114"/>
      <c r="AC243" s="114"/>
      <c r="AD243" s="120"/>
      <c r="AE243" s="152">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114"/>
      <c r="AG243" s="114"/>
      <c r="AH243" s="120"/>
      <c r="AI243" s="152">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114"/>
      <c r="AK243" s="114"/>
      <c r="AL243" s="120"/>
      <c r="AM243" s="152">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114"/>
      <c r="AO243" s="114"/>
      <c r="AP243" s="120"/>
      <c r="AQ243" s="152">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114"/>
      <c r="AS243" s="114"/>
      <c r="AT243" s="120"/>
      <c r="AU243" s="152">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114"/>
      <c r="AW243" s="114"/>
      <c r="AX243" s="120"/>
      <c r="AY243" s="152">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114"/>
      <c r="BA243" s="114"/>
      <c r="BB243" s="120"/>
      <c r="BC243" s="152">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114"/>
      <c r="BE243" s="114"/>
      <c r="BF243" s="120"/>
    </row>
    <row r="244" spans="1:58" ht="15" customHeight="1" x14ac:dyDescent="0.2">
      <c r="A244" s="117" t="s">
        <v>150</v>
      </c>
      <c r="B244" s="114"/>
      <c r="C244" s="114"/>
      <c r="D244" s="114"/>
      <c r="E244" s="114"/>
      <c r="F244" s="114"/>
      <c r="G244" s="114"/>
      <c r="H244" s="114"/>
      <c r="I244" s="114"/>
      <c r="J244" s="120"/>
      <c r="K244" s="152">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114"/>
      <c r="M244" s="114"/>
      <c r="N244" s="120"/>
      <c r="O244" s="152">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114"/>
      <c r="Q244" s="114"/>
      <c r="R244" s="120"/>
      <c r="S244" s="152">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114"/>
      <c r="U244" s="114"/>
      <c r="V244" s="120"/>
      <c r="W244" s="152">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114"/>
      <c r="Y244" s="114"/>
      <c r="Z244" s="120"/>
      <c r="AA244" s="152">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114"/>
      <c r="AC244" s="114"/>
      <c r="AD244" s="120"/>
      <c r="AE244" s="152">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114"/>
      <c r="AG244" s="114"/>
      <c r="AH244" s="120"/>
      <c r="AI244" s="152">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114"/>
      <c r="AK244" s="114"/>
      <c r="AL244" s="120"/>
      <c r="AM244" s="152">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114"/>
      <c r="AO244" s="114"/>
      <c r="AP244" s="120"/>
      <c r="AQ244" s="152">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114"/>
      <c r="AS244" s="114"/>
      <c r="AT244" s="120"/>
      <c r="AU244" s="152">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114"/>
      <c r="AW244" s="114"/>
      <c r="AX244" s="120"/>
      <c r="AY244" s="152">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114"/>
      <c r="BA244" s="114"/>
      <c r="BB244" s="120"/>
      <c r="BC244" s="152">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114"/>
      <c r="BE244" s="114"/>
      <c r="BF244" s="120"/>
    </row>
    <row r="245" spans="1:58" ht="15" customHeight="1" x14ac:dyDescent="0.2">
      <c r="A245" s="117" t="s">
        <v>218</v>
      </c>
      <c r="B245" s="114"/>
      <c r="C245" s="114"/>
      <c r="D245" s="114"/>
      <c r="E245" s="114"/>
      <c r="F245" s="114"/>
      <c r="G245" s="114"/>
      <c r="H245" s="114"/>
      <c r="I245" s="114"/>
      <c r="J245" s="120"/>
      <c r="K245" s="152">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114"/>
      <c r="M245" s="114"/>
      <c r="N245" s="120"/>
      <c r="O245" s="152">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114"/>
      <c r="Q245" s="114"/>
      <c r="R245" s="120"/>
      <c r="S245" s="152">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114"/>
      <c r="U245" s="114"/>
      <c r="V245" s="120"/>
      <c r="W245" s="152">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114"/>
      <c r="Y245" s="114"/>
      <c r="Z245" s="120"/>
      <c r="AA245" s="152">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114"/>
      <c r="AC245" s="114"/>
      <c r="AD245" s="120"/>
      <c r="AE245" s="152">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114"/>
      <c r="AG245" s="114"/>
      <c r="AH245" s="120"/>
      <c r="AI245" s="152">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114"/>
      <c r="AK245" s="114"/>
      <c r="AL245" s="120"/>
      <c r="AM245" s="152">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114"/>
      <c r="AO245" s="114"/>
      <c r="AP245" s="120"/>
      <c r="AQ245" s="152">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114"/>
      <c r="AS245" s="114"/>
      <c r="AT245" s="120"/>
      <c r="AU245" s="152">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114"/>
      <c r="AW245" s="114"/>
      <c r="AX245" s="120"/>
      <c r="AY245" s="152">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114"/>
      <c r="BA245" s="114"/>
      <c r="BB245" s="120"/>
      <c r="BC245" s="152">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114"/>
      <c r="BE245" s="114"/>
      <c r="BF245" s="120"/>
    </row>
    <row r="246" spans="1:58" ht="15" customHeight="1" x14ac:dyDescent="0.2">
      <c r="A246" s="117" t="s">
        <v>736</v>
      </c>
      <c r="B246" s="114"/>
      <c r="C246" s="114"/>
      <c r="D246" s="114"/>
      <c r="E246" s="114"/>
      <c r="F246" s="114"/>
      <c r="G246" s="114"/>
      <c r="H246" s="114"/>
      <c r="I246" s="114"/>
      <c r="J246" s="120"/>
      <c r="K246" s="137">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114"/>
      <c r="M246" s="114"/>
      <c r="N246" s="120"/>
      <c r="O246" s="137">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114"/>
      <c r="Q246" s="114"/>
      <c r="R246" s="120"/>
      <c r="S246" s="137">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114"/>
      <c r="U246" s="114"/>
      <c r="V246" s="120"/>
      <c r="W246" s="137">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114"/>
      <c r="Y246" s="114"/>
      <c r="Z246" s="120"/>
      <c r="AA246" s="137">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114"/>
      <c r="AC246" s="114"/>
      <c r="AD246" s="120"/>
      <c r="AE246" s="137">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114"/>
      <c r="AG246" s="114"/>
      <c r="AH246" s="120"/>
      <c r="AI246" s="137">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114"/>
      <c r="AK246" s="114"/>
      <c r="AL246" s="120"/>
      <c r="AM246" s="137">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114"/>
      <c r="AO246" s="114"/>
      <c r="AP246" s="120"/>
      <c r="AQ246" s="137">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114"/>
      <c r="AS246" s="114"/>
      <c r="AT246" s="120"/>
      <c r="AU246" s="137">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114"/>
      <c r="AW246" s="114"/>
      <c r="AX246" s="120"/>
      <c r="AY246" s="137">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114"/>
      <c r="BA246" s="114"/>
      <c r="BB246" s="120"/>
      <c r="BC246" s="137">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114"/>
      <c r="BE246" s="114"/>
      <c r="BF246" s="120"/>
    </row>
    <row r="247" spans="1:58" ht="15" customHeight="1" x14ac:dyDescent="0.2">
      <c r="A247" s="153" t="s">
        <v>737</v>
      </c>
      <c r="B247" s="114"/>
      <c r="C247" s="114"/>
      <c r="D247" s="114"/>
      <c r="E247" s="114"/>
      <c r="F247" s="114"/>
      <c r="G247" s="114"/>
      <c r="H247" s="114"/>
      <c r="I247" s="114"/>
      <c r="J247" s="120"/>
      <c r="K247" s="137">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114"/>
      <c r="M247" s="114"/>
      <c r="N247" s="120"/>
      <c r="O247" s="137">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114"/>
      <c r="Q247" s="114"/>
      <c r="R247" s="120"/>
      <c r="S247" s="137">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114"/>
      <c r="U247" s="114"/>
      <c r="V247" s="120"/>
      <c r="W247" s="137">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114"/>
      <c r="Y247" s="114"/>
      <c r="Z247" s="120"/>
      <c r="AA247" s="137">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114"/>
      <c r="AC247" s="114"/>
      <c r="AD247" s="120"/>
      <c r="AE247" s="137">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114"/>
      <c r="AG247" s="114"/>
      <c r="AH247" s="120"/>
      <c r="AI247" s="137">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114"/>
      <c r="AK247" s="114"/>
      <c r="AL247" s="120"/>
      <c r="AM247" s="137">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114"/>
      <c r="AO247" s="114"/>
      <c r="AP247" s="120"/>
      <c r="AQ247" s="137">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114"/>
      <c r="AS247" s="114"/>
      <c r="AT247" s="120"/>
      <c r="AU247" s="137">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114"/>
      <c r="AW247" s="114"/>
      <c r="AX247" s="120"/>
      <c r="AY247" s="137">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114"/>
      <c r="BA247" s="114"/>
      <c r="BB247" s="120"/>
      <c r="BC247" s="137">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114"/>
      <c r="BE247" s="114"/>
      <c r="BF247" s="120"/>
    </row>
    <row r="248" spans="1:58" ht="15" customHeight="1" x14ac:dyDescent="0.2">
      <c r="A248" s="153" t="s">
        <v>738</v>
      </c>
      <c r="B248" s="114"/>
      <c r="C248" s="114"/>
      <c r="D248" s="114"/>
      <c r="E248" s="114"/>
      <c r="F248" s="114"/>
      <c r="G248" s="114"/>
      <c r="H248" s="114"/>
      <c r="I248" s="114"/>
      <c r="J248" s="120"/>
      <c r="K248" s="137">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114"/>
      <c r="M248" s="114"/>
      <c r="N248" s="120"/>
      <c r="O248" s="137">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114"/>
      <c r="Q248" s="114"/>
      <c r="R248" s="120"/>
      <c r="S248" s="137">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114"/>
      <c r="U248" s="114"/>
      <c r="V248" s="120"/>
      <c r="W248" s="137">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114"/>
      <c r="Y248" s="114"/>
      <c r="Z248" s="120"/>
      <c r="AA248" s="137">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114"/>
      <c r="AC248" s="114"/>
      <c r="AD248" s="120"/>
      <c r="AE248" s="137">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114"/>
      <c r="AG248" s="114"/>
      <c r="AH248" s="120"/>
      <c r="AI248" s="137">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114"/>
      <c r="AK248" s="114"/>
      <c r="AL248" s="120"/>
      <c r="AM248" s="137">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114"/>
      <c r="AO248" s="114"/>
      <c r="AP248" s="120"/>
      <c r="AQ248" s="137">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114"/>
      <c r="AS248" s="114"/>
      <c r="AT248" s="120"/>
      <c r="AU248" s="137">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114"/>
      <c r="AW248" s="114"/>
      <c r="AX248" s="120"/>
      <c r="AY248" s="137">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114"/>
      <c r="BA248" s="114"/>
      <c r="BB248" s="120"/>
      <c r="BC248" s="137">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114"/>
      <c r="BE248" s="114"/>
      <c r="BF248" s="120"/>
    </row>
    <row r="249" spans="1:58" ht="15" customHeight="1" x14ac:dyDescent="0.2">
      <c r="A249" s="117" t="s">
        <v>739</v>
      </c>
      <c r="B249" s="114"/>
      <c r="C249" s="114"/>
      <c r="D249" s="114"/>
      <c r="E249" s="114"/>
      <c r="F249" s="114"/>
      <c r="G249" s="114"/>
      <c r="H249" s="114"/>
      <c r="I249" s="114"/>
      <c r="J249" s="120"/>
      <c r="K249" s="152">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114"/>
      <c r="M249" s="114"/>
      <c r="N249" s="120"/>
      <c r="O249" s="152">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114"/>
      <c r="Q249" s="114"/>
      <c r="R249" s="120"/>
      <c r="S249" s="152">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114"/>
      <c r="U249" s="114"/>
      <c r="V249" s="120"/>
      <c r="W249" s="152">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114"/>
      <c r="Y249" s="114"/>
      <c r="Z249" s="120"/>
      <c r="AA249" s="152">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114"/>
      <c r="AC249" s="114"/>
      <c r="AD249" s="120"/>
      <c r="AE249" s="152">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114"/>
      <c r="AG249" s="114"/>
      <c r="AH249" s="120"/>
      <c r="AI249" s="152">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114"/>
      <c r="AK249" s="114"/>
      <c r="AL249" s="120"/>
      <c r="AM249" s="152">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114"/>
      <c r="AO249" s="114"/>
      <c r="AP249" s="120"/>
      <c r="AQ249" s="152">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114"/>
      <c r="AS249" s="114"/>
      <c r="AT249" s="120"/>
      <c r="AU249" s="152">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114"/>
      <c r="AW249" s="114"/>
      <c r="AX249" s="120"/>
      <c r="AY249" s="152">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114"/>
      <c r="BA249" s="114"/>
      <c r="BB249" s="120"/>
      <c r="BC249" s="152">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114"/>
      <c r="BE249" s="114"/>
      <c r="BF249" s="120"/>
    </row>
    <row r="250" spans="1:58" ht="15" customHeight="1" x14ac:dyDescent="0.2">
      <c r="A250" s="153" t="s">
        <v>740</v>
      </c>
      <c r="B250" s="114"/>
      <c r="C250" s="114"/>
      <c r="D250" s="114"/>
      <c r="E250" s="114"/>
      <c r="F250" s="114"/>
      <c r="G250" s="114"/>
      <c r="H250" s="114"/>
      <c r="I250" s="114"/>
      <c r="J250" s="120"/>
      <c r="K250" s="152">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114"/>
      <c r="M250" s="114"/>
      <c r="N250" s="120"/>
      <c r="O250" s="152">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114"/>
      <c r="Q250" s="114"/>
      <c r="R250" s="120"/>
      <c r="S250" s="152">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114"/>
      <c r="U250" s="114"/>
      <c r="V250" s="120"/>
      <c r="W250" s="152">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114"/>
      <c r="Y250" s="114"/>
      <c r="Z250" s="120"/>
      <c r="AA250" s="152">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114"/>
      <c r="AC250" s="114"/>
      <c r="AD250" s="120"/>
      <c r="AE250" s="152">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114"/>
      <c r="AG250" s="114"/>
      <c r="AH250" s="120"/>
      <c r="AI250" s="152">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114"/>
      <c r="AK250" s="114"/>
      <c r="AL250" s="120"/>
      <c r="AM250" s="152">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114"/>
      <c r="AO250" s="114"/>
      <c r="AP250" s="120"/>
      <c r="AQ250" s="152">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114"/>
      <c r="AS250" s="114"/>
      <c r="AT250" s="120"/>
      <c r="AU250" s="152">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114"/>
      <c r="AW250" s="114"/>
      <c r="AX250" s="120"/>
      <c r="AY250" s="152">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114"/>
      <c r="BA250" s="114"/>
      <c r="BB250" s="120"/>
      <c r="BC250" s="152">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114"/>
      <c r="BE250" s="114"/>
      <c r="BF250" s="120"/>
    </row>
    <row r="251" spans="1:58" ht="15" customHeight="1" x14ac:dyDescent="0.2">
      <c r="A251" s="153" t="s">
        <v>741</v>
      </c>
      <c r="B251" s="114"/>
      <c r="C251" s="114"/>
      <c r="D251" s="114"/>
      <c r="E251" s="114"/>
      <c r="F251" s="114"/>
      <c r="G251" s="114"/>
      <c r="H251" s="114"/>
      <c r="I251" s="114"/>
      <c r="J251" s="120"/>
      <c r="K251" s="152">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114"/>
      <c r="M251" s="114"/>
      <c r="N251" s="120"/>
      <c r="O251" s="152">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114"/>
      <c r="Q251" s="114"/>
      <c r="R251" s="120"/>
      <c r="S251" s="152">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114"/>
      <c r="U251" s="114"/>
      <c r="V251" s="120"/>
      <c r="W251" s="152">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114"/>
      <c r="Y251" s="114"/>
      <c r="Z251" s="120"/>
      <c r="AA251" s="152">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114"/>
      <c r="AC251" s="114"/>
      <c r="AD251" s="120"/>
      <c r="AE251" s="152">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114"/>
      <c r="AG251" s="114"/>
      <c r="AH251" s="120"/>
      <c r="AI251" s="152">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114"/>
      <c r="AK251" s="114"/>
      <c r="AL251" s="120"/>
      <c r="AM251" s="152">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114"/>
      <c r="AO251" s="114"/>
      <c r="AP251" s="120"/>
      <c r="AQ251" s="152">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114"/>
      <c r="AS251" s="114"/>
      <c r="AT251" s="120"/>
      <c r="AU251" s="152">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114"/>
      <c r="AW251" s="114"/>
      <c r="AX251" s="120"/>
      <c r="AY251" s="152">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114"/>
      <c r="BA251" s="114"/>
      <c r="BB251" s="120"/>
      <c r="BC251" s="152">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114"/>
      <c r="BE251" s="114"/>
      <c r="BF251" s="120"/>
    </row>
    <row r="252" spans="1:58" ht="15" customHeight="1" x14ac:dyDescent="0.2">
      <c r="A252" s="117" t="s">
        <v>742</v>
      </c>
      <c r="B252" s="114"/>
      <c r="C252" s="114"/>
      <c r="D252" s="114"/>
      <c r="E252" s="114"/>
      <c r="F252" s="114"/>
      <c r="G252" s="114"/>
      <c r="H252" s="114"/>
      <c r="I252" s="114"/>
      <c r="J252" s="120"/>
      <c r="K252" s="152">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114"/>
      <c r="M252" s="114"/>
      <c r="N252" s="120"/>
      <c r="O252" s="152">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114"/>
      <c r="Q252" s="114"/>
      <c r="R252" s="120"/>
      <c r="S252" s="152">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114"/>
      <c r="U252" s="114"/>
      <c r="V252" s="120"/>
      <c r="W252" s="152">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114"/>
      <c r="Y252" s="114"/>
      <c r="Z252" s="120"/>
      <c r="AA252" s="152">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114"/>
      <c r="AC252" s="114"/>
      <c r="AD252" s="120"/>
      <c r="AE252" s="152">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114"/>
      <c r="AG252" s="114"/>
      <c r="AH252" s="120"/>
      <c r="AI252" s="152">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114"/>
      <c r="AK252" s="114"/>
      <c r="AL252" s="120"/>
      <c r="AM252" s="152">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114"/>
      <c r="AO252" s="114"/>
      <c r="AP252" s="120"/>
      <c r="AQ252" s="152">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114"/>
      <c r="AS252" s="114"/>
      <c r="AT252" s="120"/>
      <c r="AU252" s="152">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114"/>
      <c r="AW252" s="114"/>
      <c r="AX252" s="120"/>
      <c r="AY252" s="152">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114"/>
      <c r="BA252" s="114"/>
      <c r="BB252" s="120"/>
      <c r="BC252" s="152">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114"/>
      <c r="BE252" s="114"/>
      <c r="BF252" s="120"/>
    </row>
    <row r="253" spans="1:58" ht="15" customHeight="1" x14ac:dyDescent="0.2">
      <c r="A253" s="117" t="s">
        <v>743</v>
      </c>
      <c r="B253" s="114"/>
      <c r="C253" s="114"/>
      <c r="D253" s="114"/>
      <c r="E253" s="114"/>
      <c r="F253" s="114"/>
      <c r="G253" s="114"/>
      <c r="H253" s="114"/>
      <c r="I253" s="114"/>
      <c r="J253" s="120"/>
      <c r="K253" s="147" t="str">
        <f>IFERROR((K252/K249)*100, "---")</f>
        <v>---</v>
      </c>
      <c r="L253" s="114"/>
      <c r="M253" s="114"/>
      <c r="N253" s="120"/>
      <c r="O253" s="147" t="str">
        <f>IFERROR((O252/O249)*100, "---")</f>
        <v>---</v>
      </c>
      <c r="P253" s="114"/>
      <c r="Q253" s="114"/>
      <c r="R253" s="120"/>
      <c r="S253" s="147" t="str">
        <f>IFERROR((S252/S249)*100, "---")</f>
        <v>---</v>
      </c>
      <c r="T253" s="114"/>
      <c r="U253" s="114"/>
      <c r="V253" s="120"/>
      <c r="W253" s="147" t="str">
        <f>IFERROR((W252/W249)*100, "---")</f>
        <v>---</v>
      </c>
      <c r="X253" s="114"/>
      <c r="Y253" s="114"/>
      <c r="Z253" s="120"/>
      <c r="AA253" s="147" t="str">
        <f>IFERROR((AA252/AA249)*100, "---")</f>
        <v>---</v>
      </c>
      <c r="AB253" s="114"/>
      <c r="AC253" s="114"/>
      <c r="AD253" s="120"/>
      <c r="AE253" s="147" t="str">
        <f>IFERROR((AE252/AE249)*100, "---")</f>
        <v>---</v>
      </c>
      <c r="AF253" s="114"/>
      <c r="AG253" s="114"/>
      <c r="AH253" s="120"/>
      <c r="AI253" s="147" t="str">
        <f>IFERROR((AI252/AI249)*100, "---")</f>
        <v>---</v>
      </c>
      <c r="AJ253" s="114"/>
      <c r="AK253" s="114"/>
      <c r="AL253" s="120"/>
      <c r="AM253" s="147" t="str">
        <f>IFERROR((AM252/AM249)*100, "---")</f>
        <v>---</v>
      </c>
      <c r="AN253" s="114"/>
      <c r="AO253" s="114"/>
      <c r="AP253" s="120"/>
      <c r="AQ253" s="147" t="str">
        <f>IFERROR((AQ252/AQ249)*100, "---")</f>
        <v>---</v>
      </c>
      <c r="AR253" s="114"/>
      <c r="AS253" s="114"/>
      <c r="AT253" s="120"/>
      <c r="AU253" s="147" t="str">
        <f>IFERROR((AU252/AU249)*100, "---")</f>
        <v>---</v>
      </c>
      <c r="AV253" s="114"/>
      <c r="AW253" s="114"/>
      <c r="AX253" s="120"/>
      <c r="AY253" s="147" t="str">
        <f>IFERROR((AY252/AY249)*100, "---")</f>
        <v>---</v>
      </c>
      <c r="AZ253" s="114"/>
      <c r="BA253" s="114"/>
      <c r="BB253" s="120"/>
      <c r="BC253" s="147" t="str">
        <f>IFERROR((BC252/BC249)*100, "---")</f>
        <v>---</v>
      </c>
      <c r="BD253" s="114"/>
      <c r="BE253" s="114"/>
      <c r="BF253" s="120"/>
    </row>
    <row r="254" spans="1:58" ht="15" customHeight="1" x14ac:dyDescent="0.2">
      <c r="A254" s="117" t="s">
        <v>230</v>
      </c>
      <c r="B254" s="114"/>
      <c r="C254" s="114"/>
      <c r="D254" s="114"/>
      <c r="E254" s="114"/>
      <c r="F254" s="114"/>
      <c r="G254" s="114"/>
      <c r="H254" s="114"/>
      <c r="I254" s="114"/>
      <c r="J254" s="120"/>
      <c r="K254" s="152">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114"/>
      <c r="M254" s="114"/>
      <c r="N254" s="120"/>
      <c r="O254" s="152">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114"/>
      <c r="Q254" s="114"/>
      <c r="R254" s="120"/>
      <c r="S254" s="152">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114"/>
      <c r="U254" s="114"/>
      <c r="V254" s="120"/>
      <c r="W254" s="152">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114"/>
      <c r="Y254" s="114"/>
      <c r="Z254" s="120"/>
      <c r="AA254" s="152">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114"/>
      <c r="AC254" s="114"/>
      <c r="AD254" s="120"/>
      <c r="AE254" s="152">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114"/>
      <c r="AG254" s="114"/>
      <c r="AH254" s="120"/>
      <c r="AI254" s="152">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114"/>
      <c r="AK254" s="114"/>
      <c r="AL254" s="120"/>
      <c r="AM254" s="152">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114"/>
      <c r="AO254" s="114"/>
      <c r="AP254" s="120"/>
      <c r="AQ254" s="152">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114"/>
      <c r="AS254" s="114"/>
      <c r="AT254" s="120"/>
      <c r="AU254" s="152">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114"/>
      <c r="AW254" s="114"/>
      <c r="AX254" s="120"/>
      <c r="AY254" s="152">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114"/>
      <c r="BA254" s="114"/>
      <c r="BB254" s="120"/>
      <c r="BC254" s="152">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114"/>
      <c r="BE254" s="114"/>
      <c r="BF254" s="120"/>
    </row>
    <row r="255" spans="1:58" ht="15.75" customHeight="1" x14ac:dyDescent="0.2"/>
    <row r="256" spans="1:58"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117">
    <mergeCell ref="AI252:AL252"/>
    <mergeCell ref="AM252:AP252"/>
    <mergeCell ref="AQ252:AT252"/>
    <mergeCell ref="AU252:AX252"/>
    <mergeCell ref="AY252:BB252"/>
    <mergeCell ref="BC252:BF252"/>
    <mergeCell ref="A252:J252"/>
    <mergeCell ref="K252:N252"/>
    <mergeCell ref="O252:R252"/>
    <mergeCell ref="S252:V252"/>
    <mergeCell ref="W252:Z252"/>
    <mergeCell ref="AA252:AD252"/>
    <mergeCell ref="AE252:AH252"/>
    <mergeCell ref="AI250:AL250"/>
    <mergeCell ref="AM250:AP250"/>
    <mergeCell ref="AQ250:AT250"/>
    <mergeCell ref="AU250:AX250"/>
    <mergeCell ref="AY250:BB250"/>
    <mergeCell ref="BC250:BF250"/>
    <mergeCell ref="A250:J250"/>
    <mergeCell ref="K250:N250"/>
    <mergeCell ref="O250:R250"/>
    <mergeCell ref="S250:V250"/>
    <mergeCell ref="W250:Z250"/>
    <mergeCell ref="AA250:AD250"/>
    <mergeCell ref="AE250:AH250"/>
    <mergeCell ref="AI251:AL251"/>
    <mergeCell ref="AM251:AP251"/>
    <mergeCell ref="AQ251:AT251"/>
    <mergeCell ref="AU251:AX251"/>
    <mergeCell ref="AY251:BB251"/>
    <mergeCell ref="BC251:BF251"/>
    <mergeCell ref="A251:J251"/>
    <mergeCell ref="K251:N251"/>
    <mergeCell ref="O251:R251"/>
    <mergeCell ref="S251:V251"/>
    <mergeCell ref="W251:Z251"/>
    <mergeCell ref="AA251:AD251"/>
    <mergeCell ref="AE251:AH251"/>
    <mergeCell ref="AI248:AL248"/>
    <mergeCell ref="AM248:AP248"/>
    <mergeCell ref="AQ248:AT248"/>
    <mergeCell ref="AU248:AX248"/>
    <mergeCell ref="AY248:BB248"/>
    <mergeCell ref="BC248:BF248"/>
    <mergeCell ref="A248:J248"/>
    <mergeCell ref="K248:N248"/>
    <mergeCell ref="O248:R248"/>
    <mergeCell ref="S248:V248"/>
    <mergeCell ref="W248:Z248"/>
    <mergeCell ref="AA248:AD248"/>
    <mergeCell ref="AE248:AH248"/>
    <mergeCell ref="AI249:AL249"/>
    <mergeCell ref="AM249:AP249"/>
    <mergeCell ref="AQ249:AT249"/>
    <mergeCell ref="AU249:AX249"/>
    <mergeCell ref="AY249:BB249"/>
    <mergeCell ref="BC249:BF249"/>
    <mergeCell ref="A249:J249"/>
    <mergeCell ref="K249:N249"/>
    <mergeCell ref="O249:R249"/>
    <mergeCell ref="S249:V249"/>
    <mergeCell ref="W249:Z249"/>
    <mergeCell ref="AA249:AD249"/>
    <mergeCell ref="AE249:AH249"/>
    <mergeCell ref="BC246:BF246"/>
    <mergeCell ref="A246:J246"/>
    <mergeCell ref="K246:N246"/>
    <mergeCell ref="O246:R246"/>
    <mergeCell ref="S246:V246"/>
    <mergeCell ref="W246:Z246"/>
    <mergeCell ref="AA246:AD246"/>
    <mergeCell ref="AE246:AH246"/>
    <mergeCell ref="AI247:AL247"/>
    <mergeCell ref="AM247:AP247"/>
    <mergeCell ref="AQ247:AT247"/>
    <mergeCell ref="AU247:AX247"/>
    <mergeCell ref="AY247:BB247"/>
    <mergeCell ref="BC247:BF247"/>
    <mergeCell ref="A247:J247"/>
    <mergeCell ref="K247:N247"/>
    <mergeCell ref="O247:R247"/>
    <mergeCell ref="S247:V247"/>
    <mergeCell ref="W247:Z247"/>
    <mergeCell ref="AA247:AD247"/>
    <mergeCell ref="AE247:AH247"/>
    <mergeCell ref="AE241:AH241"/>
    <mergeCell ref="AI242:AL242"/>
    <mergeCell ref="AM242:AP242"/>
    <mergeCell ref="AQ242:AT242"/>
    <mergeCell ref="AU242:AX242"/>
    <mergeCell ref="AY242:BB242"/>
    <mergeCell ref="BC242:BF242"/>
    <mergeCell ref="A242:J242"/>
    <mergeCell ref="K242:N242"/>
    <mergeCell ref="O242:R242"/>
    <mergeCell ref="S242:V242"/>
    <mergeCell ref="W242:Z242"/>
    <mergeCell ref="AA242:AD242"/>
    <mergeCell ref="AE242:AH242"/>
    <mergeCell ref="AI254:AL254"/>
    <mergeCell ref="AM254:AP254"/>
    <mergeCell ref="AQ254:AT254"/>
    <mergeCell ref="AU254:AX254"/>
    <mergeCell ref="AY254:BB254"/>
    <mergeCell ref="BC254:BF254"/>
    <mergeCell ref="A254:J254"/>
    <mergeCell ref="K254:N254"/>
    <mergeCell ref="O254:R254"/>
    <mergeCell ref="S254:V254"/>
    <mergeCell ref="W254:Z254"/>
    <mergeCell ref="AA254:AD254"/>
    <mergeCell ref="AE254:AH254"/>
    <mergeCell ref="AI246:AL246"/>
    <mergeCell ref="AM246:AP246"/>
    <mergeCell ref="AQ246:AT246"/>
    <mergeCell ref="AU246:AX246"/>
    <mergeCell ref="AY246:BB246"/>
    <mergeCell ref="AI253:AL253"/>
    <mergeCell ref="AM253:AP253"/>
    <mergeCell ref="AQ253:AT253"/>
    <mergeCell ref="AU253:AX253"/>
    <mergeCell ref="AY253:BB253"/>
    <mergeCell ref="BC253:BF253"/>
    <mergeCell ref="A253:J253"/>
    <mergeCell ref="K253:N253"/>
    <mergeCell ref="O253:R253"/>
    <mergeCell ref="S253:V253"/>
    <mergeCell ref="W253:Z253"/>
    <mergeCell ref="AA253:AD253"/>
    <mergeCell ref="AE253:AH253"/>
    <mergeCell ref="AI240:AL240"/>
    <mergeCell ref="AM240:AP240"/>
    <mergeCell ref="AQ240:AT240"/>
    <mergeCell ref="AU240:AX240"/>
    <mergeCell ref="AY240:BB240"/>
    <mergeCell ref="BC240:BF240"/>
    <mergeCell ref="A240:J240"/>
    <mergeCell ref="K240:N240"/>
    <mergeCell ref="O240:R240"/>
    <mergeCell ref="S240:V240"/>
    <mergeCell ref="W240:Z240"/>
    <mergeCell ref="AA240:AD240"/>
    <mergeCell ref="AE240:AH240"/>
    <mergeCell ref="AI241:AL241"/>
    <mergeCell ref="AM241:AP241"/>
    <mergeCell ref="AQ241:AT241"/>
    <mergeCell ref="AU241:AX241"/>
    <mergeCell ref="AY241:BB241"/>
    <mergeCell ref="BC241:BF241"/>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4:AL114"/>
    <mergeCell ref="AM114:AP114"/>
    <mergeCell ref="AQ114:AT114"/>
    <mergeCell ref="AU114:AX114"/>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101:J101"/>
    <mergeCell ref="K101:N101"/>
    <mergeCell ref="O101:R101"/>
    <mergeCell ref="S101:V101"/>
    <mergeCell ref="W101:Z101"/>
    <mergeCell ref="AA101:AD101"/>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95:BF95"/>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I82:AL82"/>
    <mergeCell ref="AM82:AP82"/>
    <mergeCell ref="AQ82:AT82"/>
    <mergeCell ref="AU82:AX82"/>
    <mergeCell ref="AY82:BB82"/>
    <mergeCell ref="AI93:AL93"/>
    <mergeCell ref="AM93:AP93"/>
    <mergeCell ref="AQ93:AT93"/>
    <mergeCell ref="AU93:AX93"/>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74:AL74"/>
    <mergeCell ref="AM74:AP74"/>
    <mergeCell ref="AQ74:AT74"/>
    <mergeCell ref="AU74:AX74"/>
    <mergeCell ref="AY74:BB74"/>
    <mergeCell ref="BC74:BF74"/>
    <mergeCell ref="K74:N74"/>
    <mergeCell ref="O74:R74"/>
    <mergeCell ref="S74:V74"/>
    <mergeCell ref="W74:Z74"/>
    <mergeCell ref="AA74:AD74"/>
    <mergeCell ref="AE74:AH74"/>
    <mergeCell ref="A75:BF75"/>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244:AL244"/>
    <mergeCell ref="AM244:AP244"/>
    <mergeCell ref="AQ244:AT244"/>
    <mergeCell ref="AU244:AX244"/>
    <mergeCell ref="AY244:BB244"/>
    <mergeCell ref="BC244:BF244"/>
    <mergeCell ref="A244:J244"/>
    <mergeCell ref="K244:N244"/>
    <mergeCell ref="O244:R244"/>
    <mergeCell ref="S244:V244"/>
    <mergeCell ref="W244:Z244"/>
    <mergeCell ref="AA244:AD244"/>
    <mergeCell ref="AE244:AH244"/>
    <mergeCell ref="AI245:AL245"/>
    <mergeCell ref="AM245:AP245"/>
    <mergeCell ref="AQ245:AT245"/>
    <mergeCell ref="AU245:AX245"/>
    <mergeCell ref="AY245:BB245"/>
    <mergeCell ref="BC245:BF245"/>
    <mergeCell ref="A245:J245"/>
    <mergeCell ref="K245:N245"/>
    <mergeCell ref="O245:R245"/>
    <mergeCell ref="S245:V245"/>
    <mergeCell ref="W245:Z245"/>
    <mergeCell ref="AA245:AD245"/>
    <mergeCell ref="AE245:AH245"/>
    <mergeCell ref="AI239:AL239"/>
    <mergeCell ref="AM239:AP239"/>
    <mergeCell ref="AQ239:AT239"/>
    <mergeCell ref="AU239:AX239"/>
    <mergeCell ref="AY239:BB239"/>
    <mergeCell ref="BC239:BF239"/>
    <mergeCell ref="A239:J239"/>
    <mergeCell ref="K239:N239"/>
    <mergeCell ref="O239:R239"/>
    <mergeCell ref="S239:V239"/>
    <mergeCell ref="W239:Z239"/>
    <mergeCell ref="AA239:AD239"/>
    <mergeCell ref="AE239:AH239"/>
    <mergeCell ref="AI243:AL243"/>
    <mergeCell ref="AM243:AP243"/>
    <mergeCell ref="AQ243:AT243"/>
    <mergeCell ref="AU243:AX243"/>
    <mergeCell ref="AY243:BB243"/>
    <mergeCell ref="BC243:BF243"/>
    <mergeCell ref="A243:J243"/>
    <mergeCell ref="K243:N243"/>
    <mergeCell ref="O243:R243"/>
    <mergeCell ref="S243:V243"/>
    <mergeCell ref="W243:Z243"/>
    <mergeCell ref="AA243:AD243"/>
    <mergeCell ref="AE243:AH243"/>
    <mergeCell ref="A241:J241"/>
    <mergeCell ref="K241:N241"/>
    <mergeCell ref="O241:R241"/>
    <mergeCell ref="S241:V241"/>
    <mergeCell ref="W241:Z241"/>
    <mergeCell ref="AA241:AD241"/>
    <mergeCell ref="AI237:AL237"/>
    <mergeCell ref="AM237:AP237"/>
    <mergeCell ref="AQ237:AT237"/>
    <mergeCell ref="AU237:AX237"/>
    <mergeCell ref="AY237:BB237"/>
    <mergeCell ref="BC237:BF237"/>
    <mergeCell ref="A237:J237"/>
    <mergeCell ref="K237:N237"/>
    <mergeCell ref="O237:R237"/>
    <mergeCell ref="S237:V237"/>
    <mergeCell ref="W237:Z237"/>
    <mergeCell ref="AA237:AD237"/>
    <mergeCell ref="AE237:AH237"/>
    <mergeCell ref="AI238:AL238"/>
    <mergeCell ref="AM238:AP238"/>
    <mergeCell ref="AQ238:AT238"/>
    <mergeCell ref="AU238:AX238"/>
    <mergeCell ref="AY238:BB238"/>
    <mergeCell ref="BC238:BF238"/>
    <mergeCell ref="A238:J238"/>
    <mergeCell ref="K238:N238"/>
    <mergeCell ref="O238:R238"/>
    <mergeCell ref="S238:V238"/>
    <mergeCell ref="W238:Z238"/>
    <mergeCell ref="AA238:AD238"/>
    <mergeCell ref="AE238:AH238"/>
    <mergeCell ref="AE221:AH221"/>
    <mergeCell ref="AI222:AL222"/>
    <mergeCell ref="AM222:AP222"/>
    <mergeCell ref="AQ222:AT222"/>
    <mergeCell ref="AU222:AX222"/>
    <mergeCell ref="AY222:BB222"/>
    <mergeCell ref="BC222:BF222"/>
    <mergeCell ref="A222:J222"/>
    <mergeCell ref="K222:N222"/>
    <mergeCell ref="O222:R222"/>
    <mergeCell ref="S222:V222"/>
    <mergeCell ref="W222:Z222"/>
    <mergeCell ref="AA222:AD222"/>
    <mergeCell ref="AE222:AH222"/>
    <mergeCell ref="AE236:AH236"/>
    <mergeCell ref="AI236:AL236"/>
    <mergeCell ref="AM236:AP236"/>
    <mergeCell ref="AQ236:AT236"/>
    <mergeCell ref="AU236:AX236"/>
    <mergeCell ref="AY236:BB236"/>
    <mergeCell ref="BC236:BF236"/>
    <mergeCell ref="A234:J234"/>
    <mergeCell ref="A236:J236"/>
    <mergeCell ref="K236:N236"/>
    <mergeCell ref="O236:R236"/>
    <mergeCell ref="S236:V236"/>
    <mergeCell ref="W236:Z236"/>
    <mergeCell ref="AA236:AD236"/>
    <mergeCell ref="AI234:AL234"/>
    <mergeCell ref="AM234:AP234"/>
    <mergeCell ref="AQ234:AT234"/>
    <mergeCell ref="AU234:AX234"/>
    <mergeCell ref="AY234:BB234"/>
    <mergeCell ref="BC234:BF234"/>
    <mergeCell ref="K234:N234"/>
    <mergeCell ref="O234:R234"/>
    <mergeCell ref="S234:V234"/>
    <mergeCell ref="W234:Z234"/>
    <mergeCell ref="AA234:AD234"/>
    <mergeCell ref="AE234:AH234"/>
    <mergeCell ref="A235:BF235"/>
    <mergeCell ref="AI220:AL220"/>
    <mergeCell ref="AM220:AP220"/>
    <mergeCell ref="AQ220:AT220"/>
    <mergeCell ref="AU220:AX220"/>
    <mergeCell ref="AY220:BB220"/>
    <mergeCell ref="BC220:BF220"/>
    <mergeCell ref="A220:J220"/>
    <mergeCell ref="K220:N220"/>
    <mergeCell ref="O220:R220"/>
    <mergeCell ref="S220:V220"/>
    <mergeCell ref="W220:Z220"/>
    <mergeCell ref="AA220:AD220"/>
    <mergeCell ref="AE220:AH220"/>
    <mergeCell ref="AI221:AL221"/>
    <mergeCell ref="AM221:AP221"/>
    <mergeCell ref="AQ221:AT221"/>
    <mergeCell ref="AU221:AX221"/>
    <mergeCell ref="AY221:BB221"/>
    <mergeCell ref="BC221:BF221"/>
    <mergeCell ref="AI232:AL232"/>
    <mergeCell ref="AM232:AP232"/>
    <mergeCell ref="AQ232:AT232"/>
    <mergeCell ref="AU232:AX232"/>
    <mergeCell ref="AY232:BB232"/>
    <mergeCell ref="BC232:BF232"/>
    <mergeCell ref="A232:J232"/>
    <mergeCell ref="K232:N232"/>
    <mergeCell ref="O232:R232"/>
    <mergeCell ref="S232:V232"/>
    <mergeCell ref="W232:Z232"/>
    <mergeCell ref="AA232:AD232"/>
    <mergeCell ref="AE232:AH232"/>
    <mergeCell ref="AI233:AL233"/>
    <mergeCell ref="AM233:AP233"/>
    <mergeCell ref="AQ233:AT233"/>
    <mergeCell ref="AU233:AX233"/>
    <mergeCell ref="AY233:BB233"/>
    <mergeCell ref="BC233:BF233"/>
    <mergeCell ref="A233:J233"/>
    <mergeCell ref="K233:N233"/>
    <mergeCell ref="O233:R233"/>
    <mergeCell ref="S233:V233"/>
    <mergeCell ref="W233:Z233"/>
    <mergeCell ref="AA233:AD233"/>
    <mergeCell ref="AE233:AH233"/>
    <mergeCell ref="AI230:AL230"/>
    <mergeCell ref="AM230:AP230"/>
    <mergeCell ref="AQ230:AT230"/>
    <mergeCell ref="AU230:AX230"/>
    <mergeCell ref="AY230:BB230"/>
    <mergeCell ref="BC230:BF230"/>
    <mergeCell ref="A230:J230"/>
    <mergeCell ref="K230:N230"/>
    <mergeCell ref="O230:R230"/>
    <mergeCell ref="S230:V230"/>
    <mergeCell ref="W230:Z230"/>
    <mergeCell ref="AA230:AD230"/>
    <mergeCell ref="AE230:AH230"/>
    <mergeCell ref="AI231:AL231"/>
    <mergeCell ref="AM231:AP231"/>
    <mergeCell ref="AQ231:AT231"/>
    <mergeCell ref="AU231:AX231"/>
    <mergeCell ref="AY231:BB231"/>
    <mergeCell ref="BC231:BF231"/>
    <mergeCell ref="A231:J231"/>
    <mergeCell ref="K231:N231"/>
    <mergeCell ref="O231:R231"/>
    <mergeCell ref="S231:V231"/>
    <mergeCell ref="W231:Z231"/>
    <mergeCell ref="AA231:AD231"/>
    <mergeCell ref="AE231:AH231"/>
    <mergeCell ref="AI228:AL228"/>
    <mergeCell ref="AM228:AP228"/>
    <mergeCell ref="AQ228:AT228"/>
    <mergeCell ref="AU228:AX228"/>
    <mergeCell ref="AY228:BB228"/>
    <mergeCell ref="BC228:BF228"/>
    <mergeCell ref="A228:J228"/>
    <mergeCell ref="K228:N228"/>
    <mergeCell ref="O228:R228"/>
    <mergeCell ref="S228:V228"/>
    <mergeCell ref="W228:Z228"/>
    <mergeCell ref="AA228:AD228"/>
    <mergeCell ref="AE228:AH228"/>
    <mergeCell ref="AI229:AL229"/>
    <mergeCell ref="AM229:AP229"/>
    <mergeCell ref="AQ229:AT229"/>
    <mergeCell ref="AU229:AX229"/>
    <mergeCell ref="AY229:BB229"/>
    <mergeCell ref="BC229:BF229"/>
    <mergeCell ref="A229:J229"/>
    <mergeCell ref="K229:N229"/>
    <mergeCell ref="O229:R229"/>
    <mergeCell ref="S229:V229"/>
    <mergeCell ref="W229:Z229"/>
    <mergeCell ref="AA229:AD229"/>
    <mergeCell ref="AE229:AH229"/>
    <mergeCell ref="AI226:AL226"/>
    <mergeCell ref="AM226:AP226"/>
    <mergeCell ref="AQ226:AT226"/>
    <mergeCell ref="AU226:AX226"/>
    <mergeCell ref="AY226:BB226"/>
    <mergeCell ref="BC226:BF226"/>
    <mergeCell ref="A226:J226"/>
    <mergeCell ref="K226:N226"/>
    <mergeCell ref="O226:R226"/>
    <mergeCell ref="S226:V226"/>
    <mergeCell ref="W226:Z226"/>
    <mergeCell ref="AA226:AD226"/>
    <mergeCell ref="AE226:AH226"/>
    <mergeCell ref="AI227:AL227"/>
    <mergeCell ref="AM227:AP227"/>
    <mergeCell ref="AQ227:AT227"/>
    <mergeCell ref="AU227:AX227"/>
    <mergeCell ref="AY227:BB227"/>
    <mergeCell ref="BC227:BF227"/>
    <mergeCell ref="A227:J227"/>
    <mergeCell ref="K227:N227"/>
    <mergeCell ref="O227:R227"/>
    <mergeCell ref="S227:V227"/>
    <mergeCell ref="W227:Z227"/>
    <mergeCell ref="AA227:AD227"/>
    <mergeCell ref="AE227:AH227"/>
    <mergeCell ref="AI224:AL224"/>
    <mergeCell ref="AM224:AP224"/>
    <mergeCell ref="AQ224:AT224"/>
    <mergeCell ref="AU224:AX224"/>
    <mergeCell ref="AY224:BB224"/>
    <mergeCell ref="BC224:BF224"/>
    <mergeCell ref="A224:J224"/>
    <mergeCell ref="K224:N224"/>
    <mergeCell ref="O224:R224"/>
    <mergeCell ref="S224:V224"/>
    <mergeCell ref="W224:Z224"/>
    <mergeCell ref="AA224:AD224"/>
    <mergeCell ref="AE224:AH224"/>
    <mergeCell ref="AI225:AL225"/>
    <mergeCell ref="AM225:AP225"/>
    <mergeCell ref="AQ225:AT225"/>
    <mergeCell ref="AU225:AX225"/>
    <mergeCell ref="AY225:BB225"/>
    <mergeCell ref="BC225:BF225"/>
    <mergeCell ref="A225:J225"/>
    <mergeCell ref="K225:N225"/>
    <mergeCell ref="O225:R225"/>
    <mergeCell ref="S225:V225"/>
    <mergeCell ref="W225:Z225"/>
    <mergeCell ref="AA225:AD225"/>
    <mergeCell ref="AE225:AH225"/>
    <mergeCell ref="AI219:AL219"/>
    <mergeCell ref="AM219:AP219"/>
    <mergeCell ref="AQ219:AT219"/>
    <mergeCell ref="AU219:AX219"/>
    <mergeCell ref="AY219:BB219"/>
    <mergeCell ref="BC219:BF219"/>
    <mergeCell ref="A219:J219"/>
    <mergeCell ref="K219:N219"/>
    <mergeCell ref="O219:R219"/>
    <mergeCell ref="S219:V219"/>
    <mergeCell ref="W219:Z219"/>
    <mergeCell ref="AA219:AD219"/>
    <mergeCell ref="AE219:AH219"/>
    <mergeCell ref="AI223:AL223"/>
    <mergeCell ref="AM223:AP223"/>
    <mergeCell ref="AQ223:AT223"/>
    <mergeCell ref="AU223:AX223"/>
    <mergeCell ref="AY223:BB223"/>
    <mergeCell ref="BC223:BF223"/>
    <mergeCell ref="A223:J223"/>
    <mergeCell ref="K223:N223"/>
    <mergeCell ref="O223:R223"/>
    <mergeCell ref="S223:V223"/>
    <mergeCell ref="W223:Z223"/>
    <mergeCell ref="AA223:AD223"/>
    <mergeCell ref="AE223:AH223"/>
    <mergeCell ref="A221:J221"/>
    <mergeCell ref="K221:N221"/>
    <mergeCell ref="O221:R221"/>
    <mergeCell ref="S221:V221"/>
    <mergeCell ref="W221:Z221"/>
    <mergeCell ref="AA221:AD221"/>
    <mergeCell ref="AI217:AL217"/>
    <mergeCell ref="AM217:AP217"/>
    <mergeCell ref="AQ217:AT217"/>
    <mergeCell ref="AU217:AX217"/>
    <mergeCell ref="AY217:BB217"/>
    <mergeCell ref="BC217:BF217"/>
    <mergeCell ref="A217:J217"/>
    <mergeCell ref="K217:N217"/>
    <mergeCell ref="O217:R217"/>
    <mergeCell ref="S217:V217"/>
    <mergeCell ref="W217:Z217"/>
    <mergeCell ref="AA217:AD217"/>
    <mergeCell ref="AE217:AH217"/>
    <mergeCell ref="AI218:AL218"/>
    <mergeCell ref="AM218:AP218"/>
    <mergeCell ref="AQ218:AT218"/>
    <mergeCell ref="AU218:AX218"/>
    <mergeCell ref="AY218:BB218"/>
    <mergeCell ref="BC218:BF218"/>
    <mergeCell ref="A218:J218"/>
    <mergeCell ref="K218:N218"/>
    <mergeCell ref="O218:R218"/>
    <mergeCell ref="S218:V218"/>
    <mergeCell ref="W218:Z218"/>
    <mergeCell ref="AA218:AD218"/>
    <mergeCell ref="AE218:AH218"/>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E216:AH216"/>
    <mergeCell ref="AI216:AL216"/>
    <mergeCell ref="AM216:AP216"/>
    <mergeCell ref="AQ216:AT216"/>
    <mergeCell ref="AU216:AX216"/>
    <mergeCell ref="AY216:BB216"/>
    <mergeCell ref="BC216:BF216"/>
    <mergeCell ref="A214:J214"/>
    <mergeCell ref="A216:J216"/>
    <mergeCell ref="K216:N216"/>
    <mergeCell ref="O216:R216"/>
    <mergeCell ref="S216:V216"/>
    <mergeCell ref="W216:Z216"/>
    <mergeCell ref="AA216:AD216"/>
    <mergeCell ref="AI214:AL214"/>
    <mergeCell ref="AM214:AP214"/>
    <mergeCell ref="AQ214:AT214"/>
    <mergeCell ref="AU214:AX214"/>
    <mergeCell ref="AY214:BB214"/>
    <mergeCell ref="BC214:BF214"/>
    <mergeCell ref="K214:N214"/>
    <mergeCell ref="O214:R214"/>
    <mergeCell ref="S214:V214"/>
    <mergeCell ref="W214:Z214"/>
    <mergeCell ref="AA214:AD214"/>
    <mergeCell ref="AE214:AH214"/>
    <mergeCell ref="A215:BF215"/>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AI206:AL206"/>
    <mergeCell ref="AM206:AP206"/>
    <mergeCell ref="AQ206:AT206"/>
    <mergeCell ref="AU206:AX206"/>
    <mergeCell ref="AY206:BB206"/>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201:J201"/>
    <mergeCell ref="K201:N201"/>
    <mergeCell ref="O201:R201"/>
    <mergeCell ref="S201:V201"/>
    <mergeCell ref="W201:Z201"/>
    <mergeCell ref="AA201:AD201"/>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4:AL194"/>
    <mergeCell ref="AM194:AP194"/>
    <mergeCell ref="AQ194:AT194"/>
    <mergeCell ref="AU194:AX194"/>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181:J181"/>
    <mergeCell ref="K181:N181"/>
    <mergeCell ref="O181:R181"/>
    <mergeCell ref="S181:V181"/>
    <mergeCell ref="W181:Z181"/>
    <mergeCell ref="AA181:AD181"/>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4:AL174"/>
    <mergeCell ref="AM174:AP174"/>
    <mergeCell ref="AQ174:AT174"/>
    <mergeCell ref="AU174:AX174"/>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161:J161"/>
    <mergeCell ref="K161:N161"/>
    <mergeCell ref="O161:R161"/>
    <mergeCell ref="S161:V161"/>
    <mergeCell ref="W161:Z161"/>
    <mergeCell ref="AA161:AD161"/>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155:BF155"/>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I142:AL142"/>
    <mergeCell ref="AM142:AP142"/>
    <mergeCell ref="AQ142:AT142"/>
    <mergeCell ref="AU142:AX142"/>
    <mergeCell ref="AY142:BB142"/>
    <mergeCell ref="AI153:AL153"/>
    <mergeCell ref="AM153:AP153"/>
    <mergeCell ref="AQ153:AT153"/>
    <mergeCell ref="AU153:AX153"/>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A122:AD122"/>
    <mergeCell ref="AE122:AH122"/>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I124:AL124"/>
    <mergeCell ref="AM124:AP124"/>
    <mergeCell ref="AQ124:AT124"/>
    <mergeCell ref="A135:BF135"/>
    <mergeCell ref="AI120:AL120"/>
    <mergeCell ref="AM120:AP120"/>
    <mergeCell ref="AQ120:AT120"/>
    <mergeCell ref="AU120:AX120"/>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I134:AL134"/>
    <mergeCell ref="AM134:AP134"/>
    <mergeCell ref="AQ134:AT134"/>
    <mergeCell ref="AU134:AX134"/>
    <mergeCell ref="AY134:BB134"/>
    <mergeCell ref="BC134:BF134"/>
    <mergeCell ref="K134:N134"/>
    <mergeCell ref="O134:R134"/>
    <mergeCell ref="S134:V134"/>
    <mergeCell ref="W134:Z134"/>
    <mergeCell ref="AA134:AD134"/>
    <mergeCell ref="AE134:AH134"/>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A132:AD132"/>
    <mergeCell ref="AE132:AH132"/>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BC122:BF122"/>
    <mergeCell ref="A122:J122"/>
    <mergeCell ref="K122:N122"/>
    <mergeCell ref="O122:R122"/>
    <mergeCell ref="S122:V122"/>
    <mergeCell ref="W122:Z12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55:BF55"/>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BC11:BF11"/>
    <mergeCell ref="A11:J11"/>
    <mergeCell ref="K11:N11"/>
    <mergeCell ref="O11:R11"/>
    <mergeCell ref="S11:V11"/>
    <mergeCell ref="W11:Z11"/>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A55 A75 A95 A115 A135 A155 A175 A195 A215 A235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Z1000"/>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4.42578125" defaultRowHeight="15" customHeight="1" x14ac:dyDescent="0.2"/>
  <cols>
    <col min="1" max="1" width="23.5703125" customWidth="1"/>
    <col min="2" max="2" width="32.42578125" customWidth="1"/>
    <col min="3" max="3" width="13.85546875" customWidth="1"/>
    <col min="4" max="4" width="13.5703125" customWidth="1"/>
    <col min="5" max="5" width="16.85546875" customWidth="1"/>
    <col min="6" max="6" width="31.85546875" customWidth="1"/>
    <col min="7" max="7" width="19.42578125" customWidth="1"/>
    <col min="8" max="8" width="19.85546875" customWidth="1"/>
    <col min="9" max="9" width="14.42578125" customWidth="1"/>
    <col min="10" max="10" width="23.85546875" customWidth="1"/>
    <col min="11" max="11" width="27.5703125" customWidth="1"/>
    <col min="12" max="15" width="18.140625" customWidth="1"/>
    <col min="16" max="16" width="18.5703125" customWidth="1"/>
    <col min="17" max="17" width="12.5703125" customWidth="1"/>
    <col min="18" max="18" width="11.140625" customWidth="1"/>
    <col min="19" max="19" width="10.85546875" customWidth="1"/>
    <col min="20" max="20" width="17.140625" customWidth="1"/>
    <col min="21" max="21" width="16" customWidth="1"/>
    <col min="22" max="22" width="12.42578125" customWidth="1"/>
    <col min="23" max="24" width="18" customWidth="1"/>
    <col min="25" max="25" width="18.5703125" customWidth="1"/>
    <col min="26" max="27" width="18" customWidth="1"/>
    <col min="28" max="28" width="13.42578125" customWidth="1"/>
    <col min="29" max="29" width="12.85546875" customWidth="1"/>
    <col min="30" max="30" width="17.28515625" customWidth="1"/>
    <col min="31" max="31" width="12.42578125" customWidth="1"/>
    <col min="32" max="32" width="14.42578125" customWidth="1"/>
    <col min="33" max="33" width="12.5703125" customWidth="1"/>
    <col min="34" max="34" width="20.5703125" customWidth="1"/>
    <col min="35" max="35" width="18.140625" customWidth="1"/>
    <col min="36" max="36" width="13" customWidth="1"/>
    <col min="37" max="37" width="25.7109375" customWidth="1"/>
    <col min="38" max="38" width="28.5703125" customWidth="1"/>
    <col min="39" max="39" width="29.7109375" customWidth="1"/>
    <col min="40" max="40" width="24.42578125" customWidth="1"/>
    <col min="41" max="41" width="13" customWidth="1"/>
    <col min="42" max="42" width="24.5703125" customWidth="1"/>
    <col min="43" max="44" width="16.85546875" customWidth="1"/>
    <col min="45" max="45" width="47" customWidth="1"/>
    <col min="46" max="46" width="29.42578125" customWidth="1"/>
    <col min="47" max="47" width="30.42578125" customWidth="1"/>
    <col min="48" max="48" width="34.5703125" customWidth="1"/>
    <col min="49" max="49" width="16.42578125" customWidth="1"/>
    <col min="50" max="52" width="17.42578125" customWidth="1"/>
  </cols>
  <sheetData>
    <row r="1" spans="1:52" ht="12" customHeight="1" x14ac:dyDescent="0.25">
      <c r="A1" s="11" t="s">
        <v>151</v>
      </c>
      <c r="B1" s="12" t="s">
        <v>152</v>
      </c>
      <c r="C1" s="11"/>
      <c r="D1" s="11" t="s">
        <v>153</v>
      </c>
      <c r="E1" s="13">
        <v>43556</v>
      </c>
      <c r="F1" s="11" t="s">
        <v>154</v>
      </c>
      <c r="G1" s="13">
        <v>43921</v>
      </c>
      <c r="H1" s="11" t="s">
        <v>155</v>
      </c>
      <c r="I1" s="13">
        <v>43862</v>
      </c>
      <c r="J1" s="11" t="s">
        <v>156</v>
      </c>
      <c r="K1" s="14">
        <v>43890</v>
      </c>
      <c r="L1" s="11" t="s">
        <v>157</v>
      </c>
      <c r="M1" s="12" t="s">
        <v>158</v>
      </c>
      <c r="N1" s="15"/>
      <c r="O1" s="11" t="s">
        <v>159</v>
      </c>
      <c r="P1" s="13">
        <v>43556</v>
      </c>
      <c r="Q1" s="11" t="s">
        <v>160</v>
      </c>
      <c r="R1" s="14">
        <v>43921</v>
      </c>
      <c r="S1" s="15"/>
      <c r="T1" s="15"/>
      <c r="U1" s="16"/>
      <c r="V1" s="16"/>
      <c r="W1" s="16"/>
      <c r="X1" s="16"/>
      <c r="Y1" s="16"/>
      <c r="Z1" s="16"/>
      <c r="AA1" s="16"/>
      <c r="AB1" s="16"/>
      <c r="AC1" s="16"/>
      <c r="AD1" s="16"/>
      <c r="AE1" s="16"/>
      <c r="AF1" s="16"/>
      <c r="AG1" s="16"/>
      <c r="AH1" s="16"/>
      <c r="AI1" s="16"/>
      <c r="AJ1" s="17"/>
      <c r="AK1" s="18"/>
      <c r="AL1" s="18"/>
      <c r="AM1" s="18"/>
      <c r="AN1" s="18"/>
      <c r="AO1" s="16"/>
      <c r="AP1" s="16"/>
      <c r="AQ1" s="16"/>
      <c r="AR1" s="16"/>
      <c r="AS1" s="16"/>
      <c r="AT1" s="16"/>
      <c r="AU1" s="16"/>
      <c r="AV1" s="16"/>
      <c r="AW1" s="19"/>
      <c r="AX1" s="20"/>
      <c r="AY1" s="20"/>
      <c r="AZ1" s="21"/>
    </row>
    <row r="2" spans="1:52" ht="47.25" x14ac:dyDescent="0.25">
      <c r="A2" s="22" t="s">
        <v>161</v>
      </c>
      <c r="B2" s="22" t="s">
        <v>162</v>
      </c>
      <c r="C2" s="23" t="s">
        <v>163</v>
      </c>
      <c r="D2" s="23" t="s">
        <v>164</v>
      </c>
      <c r="E2" s="23" t="s">
        <v>165</v>
      </c>
      <c r="F2" s="23" t="s">
        <v>166</v>
      </c>
      <c r="G2" s="23" t="s">
        <v>167</v>
      </c>
      <c r="H2" s="23" t="s">
        <v>168</v>
      </c>
      <c r="I2" s="22" t="s">
        <v>169</v>
      </c>
      <c r="J2" s="23" t="s">
        <v>170</v>
      </c>
      <c r="K2" s="22" t="s">
        <v>171</v>
      </c>
      <c r="L2" s="23" t="s">
        <v>172</v>
      </c>
      <c r="M2" s="23" t="s">
        <v>173</v>
      </c>
      <c r="N2" s="23" t="s">
        <v>174</v>
      </c>
      <c r="O2" s="23" t="s">
        <v>175</v>
      </c>
      <c r="P2" s="23" t="s">
        <v>176</v>
      </c>
      <c r="Q2" s="22" t="s">
        <v>177</v>
      </c>
      <c r="R2" s="23" t="s">
        <v>178</v>
      </c>
      <c r="S2" s="23" t="s">
        <v>179</v>
      </c>
      <c r="T2" s="23" t="s">
        <v>180</v>
      </c>
      <c r="U2" s="23" t="s">
        <v>181</v>
      </c>
      <c r="V2" s="23" t="s">
        <v>182</v>
      </c>
      <c r="W2" s="23" t="s">
        <v>183</v>
      </c>
      <c r="X2" s="23" t="s">
        <v>184</v>
      </c>
      <c r="Y2" s="23" t="s">
        <v>185</v>
      </c>
      <c r="Z2" s="23" t="s">
        <v>186</v>
      </c>
      <c r="AA2" s="23" t="s">
        <v>187</v>
      </c>
      <c r="AB2" s="23" t="s">
        <v>188</v>
      </c>
      <c r="AC2" s="23" t="s">
        <v>189</v>
      </c>
      <c r="AD2" s="23" t="s">
        <v>190</v>
      </c>
      <c r="AE2" s="23" t="s">
        <v>191</v>
      </c>
      <c r="AF2" s="23" t="s">
        <v>192</v>
      </c>
      <c r="AG2" s="23" t="s">
        <v>193</v>
      </c>
      <c r="AH2" s="23" t="s">
        <v>195</v>
      </c>
      <c r="AI2" s="23" t="s">
        <v>196</v>
      </c>
      <c r="AJ2" s="23" t="s">
        <v>197</v>
      </c>
      <c r="AK2" s="24" t="s">
        <v>198</v>
      </c>
      <c r="AL2" s="24" t="s">
        <v>199</v>
      </c>
      <c r="AM2" s="25" t="s">
        <v>200</v>
      </c>
      <c r="AN2" s="25" t="s">
        <v>201</v>
      </c>
      <c r="AO2" s="23" t="s">
        <v>202</v>
      </c>
      <c r="AP2" s="22" t="s">
        <v>203</v>
      </c>
      <c r="AQ2" s="23" t="s">
        <v>204</v>
      </c>
      <c r="AR2" s="23" t="s">
        <v>205</v>
      </c>
      <c r="AS2" s="23" t="s">
        <v>206</v>
      </c>
      <c r="AT2" s="23" t="s">
        <v>207</v>
      </c>
      <c r="AU2" s="23" t="s">
        <v>208</v>
      </c>
      <c r="AV2" s="23" t="s">
        <v>209</v>
      </c>
      <c r="AW2" s="22" t="s">
        <v>210</v>
      </c>
      <c r="AX2" s="22" t="s">
        <v>211</v>
      </c>
      <c r="AY2" s="22" t="s">
        <v>212</v>
      </c>
      <c r="AZ2" s="22" t="s">
        <v>213</v>
      </c>
    </row>
    <row r="3" spans="1:52" ht="15.75" customHeight="1" x14ac:dyDescent="0.25">
      <c r="A3" s="26"/>
      <c r="B3" s="26"/>
      <c r="C3" s="26"/>
      <c r="D3" s="26"/>
      <c r="E3" s="26"/>
      <c r="F3" s="26"/>
      <c r="G3" s="26"/>
      <c r="H3" s="26"/>
      <c r="I3" s="26"/>
      <c r="J3" s="26"/>
      <c r="K3" s="26"/>
      <c r="L3" s="27"/>
      <c r="M3" s="27"/>
      <c r="N3" s="28"/>
      <c r="O3" s="28"/>
      <c r="P3" s="28"/>
      <c r="Q3" s="29"/>
      <c r="R3" s="29"/>
      <c r="S3" s="29"/>
      <c r="T3" s="29"/>
      <c r="U3" s="29"/>
      <c r="V3" s="29"/>
      <c r="W3" s="29"/>
      <c r="X3" s="29"/>
      <c r="Y3" s="29"/>
      <c r="Z3" s="27"/>
      <c r="AA3" s="29"/>
      <c r="AB3" s="30"/>
      <c r="AC3" s="30"/>
      <c r="AD3" s="27"/>
      <c r="AE3" s="31"/>
      <c r="AF3" s="32"/>
      <c r="AG3" s="33"/>
      <c r="AH3" s="33"/>
      <c r="AI3" s="33"/>
      <c r="AJ3" s="34"/>
      <c r="AK3" s="35"/>
      <c r="AL3" s="35"/>
      <c r="AM3" s="35"/>
      <c r="AN3" s="35"/>
      <c r="AO3" s="36"/>
      <c r="AP3" s="26"/>
      <c r="AQ3" s="26"/>
      <c r="AR3" s="26"/>
      <c r="AS3" s="26"/>
      <c r="AT3" s="26"/>
      <c r="AU3" s="26"/>
      <c r="AV3" s="26"/>
      <c r="AW3" s="26"/>
      <c r="AX3" s="37"/>
      <c r="AY3" s="37"/>
      <c r="AZ3" s="26"/>
    </row>
    <row r="4" spans="1:52" ht="15.75" customHeight="1" x14ac:dyDescent="0.25">
      <c r="A4" s="26"/>
      <c r="B4" s="26"/>
      <c r="C4" s="26"/>
      <c r="D4" s="26"/>
      <c r="E4" s="26"/>
      <c r="F4" s="26"/>
      <c r="G4" s="26"/>
      <c r="H4" s="26"/>
      <c r="I4" s="26"/>
      <c r="J4" s="26"/>
      <c r="K4" s="26"/>
      <c r="L4" s="27"/>
      <c r="M4" s="27"/>
      <c r="N4" s="28"/>
      <c r="O4" s="28"/>
      <c r="P4" s="28"/>
      <c r="Q4" s="29"/>
      <c r="R4" s="29"/>
      <c r="S4" s="29"/>
      <c r="T4" s="29"/>
      <c r="U4" s="29"/>
      <c r="V4" s="29"/>
      <c r="W4" s="29"/>
      <c r="X4" s="29"/>
      <c r="Y4" s="29"/>
      <c r="Z4" s="28"/>
      <c r="AA4" s="29"/>
      <c r="AB4" s="30"/>
      <c r="AC4" s="30"/>
      <c r="AD4" s="27"/>
      <c r="AE4" s="31"/>
      <c r="AF4" s="32"/>
      <c r="AG4" s="33"/>
      <c r="AH4" s="33"/>
      <c r="AI4" s="33"/>
      <c r="AJ4" s="34"/>
      <c r="AK4" s="35"/>
      <c r="AL4" s="35"/>
      <c r="AM4" s="35"/>
      <c r="AN4" s="35"/>
      <c r="AO4" s="36"/>
      <c r="AP4" s="26"/>
      <c r="AQ4" s="26"/>
      <c r="AR4" s="26"/>
      <c r="AS4" s="26"/>
      <c r="AT4" s="26"/>
      <c r="AU4" s="26"/>
      <c r="AV4" s="26"/>
      <c r="AW4" s="26"/>
      <c r="AX4" s="37"/>
      <c r="AY4" s="37"/>
      <c r="AZ4" s="26"/>
    </row>
    <row r="5" spans="1:52" ht="15.75" customHeight="1" x14ac:dyDescent="0.25">
      <c r="A5" s="26"/>
      <c r="B5" s="26"/>
      <c r="C5" s="26"/>
      <c r="D5" s="26"/>
      <c r="E5" s="26"/>
      <c r="F5" s="26"/>
      <c r="G5" s="26"/>
      <c r="H5" s="26"/>
      <c r="I5" s="26"/>
      <c r="J5" s="26"/>
      <c r="K5" s="26"/>
      <c r="L5" s="27"/>
      <c r="M5" s="27"/>
      <c r="N5" s="26"/>
      <c r="O5" s="26"/>
      <c r="P5" s="26"/>
      <c r="Q5" s="36"/>
      <c r="R5" s="27"/>
      <c r="S5" s="36"/>
      <c r="T5" s="36"/>
      <c r="U5" s="36"/>
      <c r="V5" s="36"/>
      <c r="W5" s="36"/>
      <c r="X5" s="36"/>
      <c r="Y5" s="36"/>
      <c r="Z5" s="26"/>
      <c r="AA5" s="36"/>
      <c r="AB5" s="30"/>
      <c r="AC5" s="30"/>
      <c r="AD5" s="27"/>
      <c r="AE5" s="26"/>
      <c r="AF5" s="32"/>
      <c r="AG5" s="36"/>
      <c r="AH5" s="36"/>
      <c r="AI5" s="36"/>
      <c r="AJ5" s="34"/>
      <c r="AK5" s="35"/>
      <c r="AL5" s="35"/>
      <c r="AM5" s="35"/>
      <c r="AN5" s="35"/>
      <c r="AO5" s="36"/>
      <c r="AP5" s="26"/>
      <c r="AQ5" s="26"/>
      <c r="AR5" s="26"/>
      <c r="AS5" s="38"/>
      <c r="AT5" s="38"/>
      <c r="AU5" s="39"/>
      <c r="AV5" s="26"/>
      <c r="AW5" s="26"/>
      <c r="AX5" s="37"/>
      <c r="AY5" s="37"/>
      <c r="AZ5" s="26"/>
    </row>
    <row r="6" spans="1:52" ht="15.75" customHeight="1" x14ac:dyDescent="0.25">
      <c r="A6" s="26"/>
      <c r="B6" s="26"/>
      <c r="C6" s="26"/>
      <c r="D6" s="26"/>
      <c r="E6" s="26"/>
      <c r="F6" s="26"/>
      <c r="G6" s="26"/>
      <c r="H6" s="26"/>
      <c r="I6" s="26"/>
      <c r="J6" s="26"/>
      <c r="K6" s="26"/>
      <c r="L6" s="27"/>
      <c r="M6" s="27"/>
      <c r="N6" s="26"/>
      <c r="O6" s="26"/>
      <c r="P6" s="26"/>
      <c r="Q6" s="36"/>
      <c r="R6" s="36"/>
      <c r="S6" s="36"/>
      <c r="T6" s="36"/>
      <c r="U6" s="36"/>
      <c r="V6" s="36"/>
      <c r="W6" s="36"/>
      <c r="X6" s="36"/>
      <c r="Y6" s="36"/>
      <c r="Z6" s="27"/>
      <c r="AA6" s="36"/>
      <c r="AB6" s="30"/>
      <c r="AC6" s="30"/>
      <c r="AD6" s="27"/>
      <c r="AE6" s="26"/>
      <c r="AF6" s="32"/>
      <c r="AG6" s="36"/>
      <c r="AH6" s="36"/>
      <c r="AI6" s="36"/>
      <c r="AJ6" s="34"/>
      <c r="AK6" s="35"/>
      <c r="AL6" s="35"/>
      <c r="AM6" s="35"/>
      <c r="AN6" s="35"/>
      <c r="AO6" s="36"/>
      <c r="AP6" s="26"/>
      <c r="AQ6" s="26"/>
      <c r="AR6" s="26"/>
      <c r="AS6" s="26"/>
      <c r="AT6" s="26"/>
      <c r="AU6" s="26"/>
      <c r="AV6" s="26"/>
      <c r="AW6" s="26"/>
      <c r="AX6" s="37"/>
      <c r="AY6" s="37"/>
      <c r="AZ6" s="26"/>
    </row>
    <row r="7" spans="1:52" ht="15.75" customHeight="1" x14ac:dyDescent="0.25">
      <c r="A7" s="26"/>
      <c r="B7" s="26"/>
      <c r="C7" s="26"/>
      <c r="D7" s="26"/>
      <c r="E7" s="26"/>
      <c r="F7" s="26"/>
      <c r="G7" s="26"/>
      <c r="H7" s="26"/>
      <c r="I7" s="26"/>
      <c r="J7" s="26"/>
      <c r="K7" s="26"/>
      <c r="L7" s="27"/>
      <c r="M7" s="27"/>
      <c r="N7" s="26"/>
      <c r="O7" s="26"/>
      <c r="P7" s="26"/>
      <c r="Q7" s="36"/>
      <c r="R7" s="36"/>
      <c r="S7" s="36"/>
      <c r="T7" s="36"/>
      <c r="U7" s="36"/>
      <c r="V7" s="36"/>
      <c r="W7" s="36"/>
      <c r="X7" s="36"/>
      <c r="Y7" s="36"/>
      <c r="Z7" s="27"/>
      <c r="AA7" s="36"/>
      <c r="AB7" s="30"/>
      <c r="AC7" s="30"/>
      <c r="AD7" s="27"/>
      <c r="AE7" s="26"/>
      <c r="AF7" s="32"/>
      <c r="AG7" s="36"/>
      <c r="AH7" s="36"/>
      <c r="AI7" s="36"/>
      <c r="AJ7" s="34"/>
      <c r="AK7" s="35"/>
      <c r="AL7" s="35"/>
      <c r="AM7" s="35"/>
      <c r="AN7" s="35"/>
      <c r="AO7" s="36"/>
      <c r="AP7" s="26"/>
      <c r="AQ7" s="26"/>
      <c r="AR7" s="26"/>
      <c r="AS7" s="26"/>
      <c r="AT7" s="26"/>
      <c r="AU7" s="26"/>
      <c r="AV7" s="26"/>
      <c r="AW7" s="26"/>
      <c r="AX7" s="37"/>
      <c r="AY7" s="37"/>
      <c r="AZ7" s="26"/>
    </row>
    <row r="8" spans="1:52" ht="15.75" customHeight="1" x14ac:dyDescent="0.25">
      <c r="A8" s="26"/>
      <c r="B8" s="26"/>
      <c r="C8" s="26"/>
      <c r="D8" s="26"/>
      <c r="E8" s="26"/>
      <c r="F8" s="26"/>
      <c r="G8" s="26"/>
      <c r="H8" s="26"/>
      <c r="I8" s="26"/>
      <c r="J8" s="26"/>
      <c r="K8" s="26"/>
      <c r="L8" s="27"/>
      <c r="M8" s="27"/>
      <c r="N8" s="26"/>
      <c r="O8" s="26"/>
      <c r="P8" s="26"/>
      <c r="Q8" s="36"/>
      <c r="R8" s="36"/>
      <c r="S8" s="36"/>
      <c r="T8" s="36"/>
      <c r="U8" s="36"/>
      <c r="V8" s="36"/>
      <c r="W8" s="36"/>
      <c r="X8" s="36"/>
      <c r="Y8" s="36"/>
      <c r="Z8" s="27"/>
      <c r="AA8" s="36"/>
      <c r="AB8" s="30"/>
      <c r="AC8" s="30"/>
      <c r="AD8" s="27"/>
      <c r="AE8" s="26"/>
      <c r="AF8" s="32"/>
      <c r="AG8" s="36"/>
      <c r="AH8" s="36"/>
      <c r="AI8" s="36"/>
      <c r="AJ8" s="34"/>
      <c r="AK8" s="35"/>
      <c r="AL8" s="35"/>
      <c r="AM8" s="35"/>
      <c r="AN8" s="35"/>
      <c r="AO8" s="36"/>
      <c r="AP8" s="26"/>
      <c r="AQ8" s="26"/>
      <c r="AR8" s="26"/>
      <c r="AS8" s="26"/>
      <c r="AT8" s="26"/>
      <c r="AU8" s="26"/>
      <c r="AV8" s="26"/>
      <c r="AW8" s="26"/>
      <c r="AX8" s="37"/>
      <c r="AY8" s="37"/>
      <c r="AZ8" s="26"/>
    </row>
    <row r="9" spans="1:52" ht="15.75" customHeight="1" x14ac:dyDescent="0.25">
      <c r="A9" s="26"/>
      <c r="B9" s="26"/>
      <c r="C9" s="26"/>
      <c r="D9" s="26"/>
      <c r="E9" s="26"/>
      <c r="F9" s="26"/>
      <c r="G9" s="26"/>
      <c r="H9" s="26"/>
      <c r="I9" s="26"/>
      <c r="J9" s="26"/>
      <c r="K9" s="26"/>
      <c r="L9" s="27"/>
      <c r="M9" s="27"/>
      <c r="N9" s="26"/>
      <c r="O9" s="26"/>
      <c r="P9" s="26"/>
      <c r="Q9" s="36"/>
      <c r="R9" s="36"/>
      <c r="S9" s="36"/>
      <c r="T9" s="36"/>
      <c r="U9" s="36"/>
      <c r="V9" s="36"/>
      <c r="W9" s="36"/>
      <c r="X9" s="36"/>
      <c r="Y9" s="36"/>
      <c r="Z9" s="27"/>
      <c r="AA9" s="36"/>
      <c r="AB9" s="30"/>
      <c r="AC9" s="30"/>
      <c r="AD9" s="27"/>
      <c r="AE9" s="26"/>
      <c r="AF9" s="32"/>
      <c r="AG9" s="36"/>
      <c r="AH9" s="36"/>
      <c r="AI9" s="36"/>
      <c r="AJ9" s="34"/>
      <c r="AK9" s="35"/>
      <c r="AL9" s="35"/>
      <c r="AM9" s="35"/>
      <c r="AN9" s="35"/>
      <c r="AO9" s="36"/>
      <c r="AP9" s="26"/>
      <c r="AQ9" s="26"/>
      <c r="AR9" s="26"/>
      <c r="AS9" s="26"/>
      <c r="AT9" s="26"/>
      <c r="AU9" s="26"/>
      <c r="AV9" s="26"/>
      <c r="AW9" s="26"/>
      <c r="AX9" s="37"/>
      <c r="AY9" s="37"/>
      <c r="AZ9" s="26"/>
    </row>
    <row r="10" spans="1:52" ht="15.75" customHeight="1" x14ac:dyDescent="0.25">
      <c r="A10" s="26"/>
      <c r="B10" s="26"/>
      <c r="C10" s="26"/>
      <c r="D10" s="26"/>
      <c r="E10" s="26"/>
      <c r="F10" s="26"/>
      <c r="G10" s="26"/>
      <c r="H10" s="26"/>
      <c r="I10" s="26"/>
      <c r="J10" s="26"/>
      <c r="K10" s="26"/>
      <c r="L10" s="27"/>
      <c r="M10" s="27"/>
      <c r="N10" s="26"/>
      <c r="O10" s="26"/>
      <c r="P10" s="26"/>
      <c r="Q10" s="36"/>
      <c r="R10" s="36"/>
      <c r="S10" s="36"/>
      <c r="T10" s="36"/>
      <c r="U10" s="36"/>
      <c r="V10" s="36"/>
      <c r="W10" s="36"/>
      <c r="X10" s="36"/>
      <c r="Y10" s="36"/>
      <c r="Z10" s="27"/>
      <c r="AA10" s="36"/>
      <c r="AB10" s="30"/>
      <c r="AC10" s="30"/>
      <c r="AD10" s="27"/>
      <c r="AE10" s="26"/>
      <c r="AF10" s="32"/>
      <c r="AG10" s="36"/>
      <c r="AH10" s="36"/>
      <c r="AI10" s="36"/>
      <c r="AJ10" s="34"/>
      <c r="AK10" s="35"/>
      <c r="AL10" s="35"/>
      <c r="AM10" s="35"/>
      <c r="AN10" s="35"/>
      <c r="AO10" s="36"/>
      <c r="AP10" s="26"/>
      <c r="AQ10" s="26"/>
      <c r="AR10" s="26"/>
      <c r="AS10" s="26"/>
      <c r="AT10" s="26"/>
      <c r="AU10" s="26"/>
      <c r="AV10" s="26"/>
      <c r="AW10" s="26"/>
      <c r="AX10" s="37"/>
      <c r="AY10" s="37"/>
      <c r="AZ10" s="26"/>
    </row>
    <row r="11" spans="1:52" ht="15.75" customHeight="1" x14ac:dyDescent="0.25">
      <c r="A11" s="26"/>
      <c r="B11" s="26"/>
      <c r="C11" s="26"/>
      <c r="D11" s="26"/>
      <c r="E11" s="26"/>
      <c r="F11" s="26"/>
      <c r="G11" s="26"/>
      <c r="H11" s="26"/>
      <c r="I11" s="26"/>
      <c r="J11" s="26"/>
      <c r="K11" s="26"/>
      <c r="L11" s="27"/>
      <c r="M11" s="27"/>
      <c r="N11" s="26"/>
      <c r="O11" s="26"/>
      <c r="P11" s="26"/>
      <c r="Q11" s="36"/>
      <c r="R11" s="36"/>
      <c r="S11" s="36"/>
      <c r="T11" s="36"/>
      <c r="U11" s="36"/>
      <c r="V11" s="36"/>
      <c r="W11" s="36"/>
      <c r="X11" s="36"/>
      <c r="Y11" s="36"/>
      <c r="Z11" s="27"/>
      <c r="AA11" s="36"/>
      <c r="AB11" s="30"/>
      <c r="AC11" s="30"/>
      <c r="AD11" s="27"/>
      <c r="AE11" s="26"/>
      <c r="AF11" s="32"/>
      <c r="AG11" s="36"/>
      <c r="AH11" s="36"/>
      <c r="AI11" s="36"/>
      <c r="AJ11" s="34"/>
      <c r="AK11" s="35"/>
      <c r="AL11" s="35"/>
      <c r="AM11" s="35"/>
      <c r="AN11" s="35"/>
      <c r="AO11" s="36"/>
      <c r="AP11" s="26"/>
      <c r="AQ11" s="26"/>
      <c r="AR11" s="26"/>
      <c r="AS11" s="26"/>
      <c r="AT11" s="26"/>
      <c r="AU11" s="26"/>
      <c r="AV11" s="26"/>
      <c r="AW11" s="26"/>
      <c r="AX11" s="37"/>
      <c r="AY11" s="37"/>
      <c r="AZ11" s="26"/>
    </row>
    <row r="12" spans="1:52" ht="15.75" customHeight="1" x14ac:dyDescent="0.25">
      <c r="A12" s="26"/>
      <c r="B12" s="26"/>
      <c r="C12" s="26"/>
      <c r="D12" s="26"/>
      <c r="E12" s="26"/>
      <c r="F12" s="26"/>
      <c r="G12" s="26"/>
      <c r="H12" s="26"/>
      <c r="I12" s="26"/>
      <c r="J12" s="26"/>
      <c r="K12" s="26"/>
      <c r="L12" s="27"/>
      <c r="M12" s="27"/>
      <c r="N12" s="26"/>
      <c r="O12" s="26"/>
      <c r="P12" s="26"/>
      <c r="Q12" s="36"/>
      <c r="R12" s="36"/>
      <c r="S12" s="36"/>
      <c r="T12" s="36"/>
      <c r="U12" s="36"/>
      <c r="V12" s="36"/>
      <c r="W12" s="36"/>
      <c r="X12" s="36"/>
      <c r="Y12" s="36"/>
      <c r="Z12" s="27"/>
      <c r="AA12" s="36"/>
      <c r="AB12" s="30"/>
      <c r="AC12" s="30"/>
      <c r="AD12" s="27"/>
      <c r="AE12" s="26"/>
      <c r="AF12" s="32"/>
      <c r="AG12" s="36"/>
      <c r="AH12" s="36"/>
      <c r="AI12" s="36"/>
      <c r="AJ12" s="34"/>
      <c r="AK12" s="35"/>
      <c r="AL12" s="35"/>
      <c r="AM12" s="35"/>
      <c r="AN12" s="35"/>
      <c r="AO12" s="36"/>
      <c r="AP12" s="26"/>
      <c r="AQ12" s="26"/>
      <c r="AR12" s="26"/>
      <c r="AS12" s="26"/>
      <c r="AT12" s="26"/>
      <c r="AU12" s="26"/>
      <c r="AV12" s="26"/>
      <c r="AW12" s="26"/>
      <c r="AX12" s="37"/>
      <c r="AY12" s="37"/>
      <c r="AZ12" s="26"/>
    </row>
    <row r="13" spans="1:52" ht="15.75" customHeight="1" x14ac:dyDescent="0.25">
      <c r="A13" s="26"/>
      <c r="B13" s="26"/>
      <c r="C13" s="26"/>
      <c r="D13" s="26"/>
      <c r="E13" s="26"/>
      <c r="F13" s="26"/>
      <c r="G13" s="26"/>
      <c r="H13" s="26"/>
      <c r="I13" s="26"/>
      <c r="J13" s="26"/>
      <c r="K13" s="26"/>
      <c r="L13" s="27"/>
      <c r="M13" s="27"/>
      <c r="N13" s="26"/>
      <c r="O13" s="26"/>
      <c r="P13" s="26"/>
      <c r="Q13" s="36"/>
      <c r="R13" s="36"/>
      <c r="S13" s="36"/>
      <c r="T13" s="36"/>
      <c r="U13" s="36"/>
      <c r="V13" s="36"/>
      <c r="W13" s="36"/>
      <c r="X13" s="36"/>
      <c r="Y13" s="36"/>
      <c r="Z13" s="27"/>
      <c r="AA13" s="36"/>
      <c r="AB13" s="30"/>
      <c r="AC13" s="30"/>
      <c r="AD13" s="27"/>
      <c r="AE13" s="26"/>
      <c r="AF13" s="32"/>
      <c r="AG13" s="36"/>
      <c r="AH13" s="36"/>
      <c r="AI13" s="36"/>
      <c r="AJ13" s="34"/>
      <c r="AK13" s="35"/>
      <c r="AL13" s="35"/>
      <c r="AM13" s="35"/>
      <c r="AN13" s="35"/>
      <c r="AO13" s="36"/>
      <c r="AP13" s="26"/>
      <c r="AQ13" s="26"/>
      <c r="AR13" s="26"/>
      <c r="AS13" s="26"/>
      <c r="AT13" s="26"/>
      <c r="AU13" s="26"/>
      <c r="AV13" s="26"/>
      <c r="AW13" s="26"/>
      <c r="AX13" s="37"/>
      <c r="AY13" s="37"/>
      <c r="AZ13" s="26"/>
    </row>
    <row r="14" spans="1:52" ht="15.75" customHeight="1" x14ac:dyDescent="0.25">
      <c r="A14" s="26"/>
      <c r="B14" s="26"/>
      <c r="C14" s="26"/>
      <c r="D14" s="26"/>
      <c r="E14" s="26"/>
      <c r="F14" s="26"/>
      <c r="G14" s="26"/>
      <c r="H14" s="26"/>
      <c r="I14" s="26"/>
      <c r="J14" s="26"/>
      <c r="K14" s="26"/>
      <c r="L14" s="27"/>
      <c r="M14" s="27"/>
      <c r="N14" s="26"/>
      <c r="O14" s="26"/>
      <c r="P14" s="26"/>
      <c r="Q14" s="36"/>
      <c r="R14" s="36"/>
      <c r="S14" s="36"/>
      <c r="T14" s="36"/>
      <c r="U14" s="36"/>
      <c r="V14" s="36"/>
      <c r="W14" s="36"/>
      <c r="X14" s="36"/>
      <c r="Y14" s="36"/>
      <c r="Z14" s="27"/>
      <c r="AA14" s="36"/>
      <c r="AB14" s="30"/>
      <c r="AC14" s="30"/>
      <c r="AD14" s="27"/>
      <c r="AE14" s="26"/>
      <c r="AF14" s="32"/>
      <c r="AG14" s="36"/>
      <c r="AH14" s="36"/>
      <c r="AI14" s="36"/>
      <c r="AJ14" s="34"/>
      <c r="AK14" s="35"/>
      <c r="AL14" s="35"/>
      <c r="AM14" s="35"/>
      <c r="AN14" s="35"/>
      <c r="AO14" s="36"/>
      <c r="AP14" s="26"/>
      <c r="AQ14" s="26"/>
      <c r="AR14" s="26"/>
      <c r="AS14" s="26"/>
      <c r="AT14" s="26"/>
      <c r="AU14" s="26"/>
      <c r="AV14" s="26"/>
      <c r="AW14" s="26"/>
      <c r="AX14" s="37"/>
      <c r="AY14" s="37"/>
      <c r="AZ14" s="26"/>
    </row>
    <row r="15" spans="1:52" ht="15.75" customHeight="1" x14ac:dyDescent="0.25">
      <c r="A15" s="26"/>
      <c r="B15" s="26"/>
      <c r="C15" s="26"/>
      <c r="D15" s="26"/>
      <c r="E15" s="26"/>
      <c r="F15" s="26"/>
      <c r="G15" s="26"/>
      <c r="H15" s="26"/>
      <c r="I15" s="26"/>
      <c r="J15" s="26"/>
      <c r="K15" s="26"/>
      <c r="L15" s="27"/>
      <c r="M15" s="27"/>
      <c r="N15" s="26"/>
      <c r="O15" s="26"/>
      <c r="P15" s="26"/>
      <c r="Q15" s="36"/>
      <c r="R15" s="36"/>
      <c r="S15" s="36"/>
      <c r="T15" s="36"/>
      <c r="U15" s="36"/>
      <c r="V15" s="36"/>
      <c r="W15" s="36"/>
      <c r="X15" s="36"/>
      <c r="Y15" s="36"/>
      <c r="Z15" s="27"/>
      <c r="AA15" s="36"/>
      <c r="AB15" s="30"/>
      <c r="AC15" s="30"/>
      <c r="AD15" s="27"/>
      <c r="AE15" s="26"/>
      <c r="AF15" s="32"/>
      <c r="AG15" s="36"/>
      <c r="AH15" s="36"/>
      <c r="AI15" s="36"/>
      <c r="AJ15" s="34"/>
      <c r="AK15" s="35"/>
      <c r="AL15" s="35"/>
      <c r="AM15" s="35"/>
      <c r="AN15" s="35"/>
      <c r="AO15" s="36"/>
      <c r="AP15" s="26"/>
      <c r="AQ15" s="26"/>
      <c r="AR15" s="26"/>
      <c r="AS15" s="26"/>
      <c r="AT15" s="26"/>
      <c r="AU15" s="26"/>
      <c r="AV15" s="26"/>
      <c r="AW15" s="26"/>
      <c r="AX15" s="37"/>
      <c r="AY15" s="37"/>
      <c r="AZ15" s="26"/>
    </row>
    <row r="16" spans="1:52" ht="15.75" customHeight="1" x14ac:dyDescent="0.25">
      <c r="A16" s="26"/>
      <c r="B16" s="26"/>
      <c r="C16" s="26"/>
      <c r="D16" s="26"/>
      <c r="E16" s="26"/>
      <c r="F16" s="26"/>
      <c r="G16" s="26"/>
      <c r="H16" s="26"/>
      <c r="I16" s="26"/>
      <c r="J16" s="26"/>
      <c r="K16" s="26"/>
      <c r="L16" s="27"/>
      <c r="M16" s="27"/>
      <c r="N16" s="26"/>
      <c r="O16" s="26"/>
      <c r="P16" s="26"/>
      <c r="Q16" s="36"/>
      <c r="R16" s="36"/>
      <c r="S16" s="36"/>
      <c r="T16" s="36"/>
      <c r="U16" s="36"/>
      <c r="V16" s="36"/>
      <c r="W16" s="36"/>
      <c r="X16" s="36"/>
      <c r="Y16" s="36"/>
      <c r="Z16" s="27"/>
      <c r="AA16" s="36"/>
      <c r="AB16" s="30"/>
      <c r="AC16" s="30"/>
      <c r="AD16" s="27"/>
      <c r="AE16" s="26"/>
      <c r="AF16" s="32"/>
      <c r="AG16" s="36"/>
      <c r="AH16" s="36"/>
      <c r="AI16" s="36"/>
      <c r="AJ16" s="34"/>
      <c r="AK16" s="35"/>
      <c r="AL16" s="35"/>
      <c r="AM16" s="35"/>
      <c r="AN16" s="35"/>
      <c r="AO16" s="36"/>
      <c r="AP16" s="26"/>
      <c r="AQ16" s="26"/>
      <c r="AR16" s="26"/>
      <c r="AS16" s="26"/>
      <c r="AT16" s="26"/>
      <c r="AU16" s="26"/>
      <c r="AV16" s="26"/>
      <c r="AW16" s="26"/>
      <c r="AX16" s="37"/>
      <c r="AY16" s="37"/>
      <c r="AZ16" s="26"/>
    </row>
    <row r="17" spans="1:52" ht="15.75" customHeight="1" x14ac:dyDescent="0.25">
      <c r="A17" s="26"/>
      <c r="B17" s="26"/>
      <c r="C17" s="26"/>
      <c r="D17" s="26"/>
      <c r="E17" s="26"/>
      <c r="F17" s="26"/>
      <c r="G17" s="26"/>
      <c r="H17" s="26"/>
      <c r="I17" s="26"/>
      <c r="J17" s="26"/>
      <c r="K17" s="26"/>
      <c r="L17" s="27"/>
      <c r="M17" s="27"/>
      <c r="N17" s="26"/>
      <c r="O17" s="26"/>
      <c r="P17" s="26"/>
      <c r="Q17" s="36"/>
      <c r="R17" s="36"/>
      <c r="S17" s="36"/>
      <c r="T17" s="36"/>
      <c r="U17" s="36"/>
      <c r="V17" s="36"/>
      <c r="W17" s="36"/>
      <c r="X17" s="36"/>
      <c r="Y17" s="36"/>
      <c r="Z17" s="27"/>
      <c r="AA17" s="36"/>
      <c r="AB17" s="30"/>
      <c r="AC17" s="30"/>
      <c r="AD17" s="27"/>
      <c r="AE17" s="26"/>
      <c r="AF17" s="32"/>
      <c r="AG17" s="36"/>
      <c r="AH17" s="36"/>
      <c r="AI17" s="36"/>
      <c r="AJ17" s="34"/>
      <c r="AK17" s="35"/>
      <c r="AL17" s="35"/>
      <c r="AM17" s="35"/>
      <c r="AN17" s="35"/>
      <c r="AO17" s="36"/>
      <c r="AP17" s="26"/>
      <c r="AQ17" s="26"/>
      <c r="AR17" s="26"/>
      <c r="AS17" s="26"/>
      <c r="AT17" s="26"/>
      <c r="AU17" s="26"/>
      <c r="AV17" s="26"/>
      <c r="AW17" s="26"/>
      <c r="AX17" s="37"/>
      <c r="AY17" s="37"/>
      <c r="AZ17" s="26"/>
    </row>
    <row r="18" spans="1:52" ht="15.75" customHeight="1" x14ac:dyDescent="0.25">
      <c r="A18" s="26"/>
      <c r="B18" s="26"/>
      <c r="C18" s="26"/>
      <c r="D18" s="26"/>
      <c r="E18" s="26"/>
      <c r="F18" s="26"/>
      <c r="G18" s="26"/>
      <c r="H18" s="26"/>
      <c r="I18" s="26"/>
      <c r="J18" s="26"/>
      <c r="K18" s="26"/>
      <c r="L18" s="27"/>
      <c r="M18" s="27"/>
      <c r="N18" s="26"/>
      <c r="O18" s="26"/>
      <c r="P18" s="26"/>
      <c r="Q18" s="36"/>
      <c r="R18" s="36"/>
      <c r="S18" s="36"/>
      <c r="T18" s="36"/>
      <c r="U18" s="36"/>
      <c r="V18" s="36"/>
      <c r="W18" s="36"/>
      <c r="X18" s="36"/>
      <c r="Y18" s="36"/>
      <c r="Z18" s="27"/>
      <c r="AA18" s="36"/>
      <c r="AB18" s="30"/>
      <c r="AC18" s="30"/>
      <c r="AD18" s="27"/>
      <c r="AE18" s="26"/>
      <c r="AF18" s="32"/>
      <c r="AG18" s="36"/>
      <c r="AH18" s="36"/>
      <c r="AI18" s="36"/>
      <c r="AJ18" s="34"/>
      <c r="AK18" s="35"/>
      <c r="AL18" s="35"/>
      <c r="AM18" s="35"/>
      <c r="AN18" s="35"/>
      <c r="AO18" s="36"/>
      <c r="AP18" s="26"/>
      <c r="AQ18" s="26"/>
      <c r="AR18" s="26"/>
      <c r="AS18" s="26"/>
      <c r="AT18" s="26"/>
      <c r="AU18" s="26"/>
      <c r="AV18" s="26"/>
      <c r="AW18" s="26"/>
      <c r="AX18" s="37"/>
      <c r="AY18" s="37"/>
      <c r="AZ18" s="26"/>
    </row>
    <row r="19" spans="1:52" ht="15.75" customHeight="1" x14ac:dyDescent="0.25">
      <c r="A19" s="26"/>
      <c r="B19" s="26"/>
      <c r="C19" s="26"/>
      <c r="D19" s="26"/>
      <c r="E19" s="26"/>
      <c r="F19" s="26"/>
      <c r="G19" s="26"/>
      <c r="H19" s="26"/>
      <c r="I19" s="26"/>
      <c r="J19" s="26"/>
      <c r="K19" s="26"/>
      <c r="L19" s="27"/>
      <c r="M19" s="27"/>
      <c r="N19" s="26"/>
      <c r="O19" s="26"/>
      <c r="P19" s="26"/>
      <c r="Q19" s="36"/>
      <c r="R19" s="27"/>
      <c r="S19" s="36"/>
      <c r="T19" s="36"/>
      <c r="U19" s="36"/>
      <c r="V19" s="36"/>
      <c r="W19" s="36"/>
      <c r="X19" s="36"/>
      <c r="Y19" s="36"/>
      <c r="Z19" s="26"/>
      <c r="AA19" s="36"/>
      <c r="AB19" s="30"/>
      <c r="AC19" s="30"/>
      <c r="AD19" s="27"/>
      <c r="AE19" s="26"/>
      <c r="AF19" s="32"/>
      <c r="AG19" s="36"/>
      <c r="AH19" s="36"/>
      <c r="AI19" s="36"/>
      <c r="AJ19" s="34"/>
      <c r="AK19" s="35"/>
      <c r="AL19" s="35"/>
      <c r="AM19" s="35"/>
      <c r="AN19" s="35"/>
      <c r="AO19" s="36"/>
      <c r="AP19" s="26"/>
      <c r="AQ19" s="26"/>
      <c r="AR19" s="26"/>
      <c r="AS19" s="38"/>
      <c r="AT19" s="39"/>
      <c r="AU19" s="39"/>
      <c r="AV19" s="26"/>
      <c r="AW19" s="26"/>
      <c r="AX19" s="37"/>
      <c r="AY19" s="37"/>
      <c r="AZ19" s="26"/>
    </row>
    <row r="20" spans="1:52" ht="15.75" customHeight="1" x14ac:dyDescent="0.25">
      <c r="A20" s="26"/>
      <c r="B20" s="26"/>
      <c r="C20" s="26"/>
      <c r="D20" s="26"/>
      <c r="E20" s="26"/>
      <c r="F20" s="26"/>
      <c r="G20" s="26"/>
      <c r="H20" s="26"/>
      <c r="I20" s="26"/>
      <c r="J20" s="26"/>
      <c r="K20" s="26"/>
      <c r="L20" s="27"/>
      <c r="M20" s="27"/>
      <c r="N20" s="26"/>
      <c r="O20" s="26"/>
      <c r="P20" s="26"/>
      <c r="Q20" s="36"/>
      <c r="R20" s="36"/>
      <c r="S20" s="36"/>
      <c r="T20" s="36"/>
      <c r="U20" s="36"/>
      <c r="V20" s="36"/>
      <c r="W20" s="36"/>
      <c r="X20" s="36"/>
      <c r="Y20" s="36"/>
      <c r="Z20" s="27"/>
      <c r="AA20" s="36"/>
      <c r="AB20" s="30"/>
      <c r="AC20" s="30"/>
      <c r="AD20" s="27"/>
      <c r="AE20" s="26"/>
      <c r="AF20" s="32"/>
      <c r="AG20" s="36"/>
      <c r="AH20" s="36"/>
      <c r="AI20" s="36"/>
      <c r="AJ20" s="34"/>
      <c r="AK20" s="35"/>
      <c r="AL20" s="35"/>
      <c r="AM20" s="35"/>
      <c r="AN20" s="35"/>
      <c r="AO20" s="36"/>
      <c r="AP20" s="26"/>
      <c r="AQ20" s="26"/>
      <c r="AR20" s="26"/>
      <c r="AS20" s="26"/>
      <c r="AT20" s="26"/>
      <c r="AU20" s="26"/>
      <c r="AV20" s="26"/>
      <c r="AW20" s="26"/>
      <c r="AX20" s="37"/>
      <c r="AY20" s="37"/>
      <c r="AZ20" s="26"/>
    </row>
    <row r="21" spans="1:52" ht="15.75" customHeight="1" x14ac:dyDescent="0.25">
      <c r="A21" s="26"/>
      <c r="B21" s="26"/>
      <c r="C21" s="26"/>
      <c r="D21" s="26"/>
      <c r="E21" s="26"/>
      <c r="F21" s="26"/>
      <c r="G21" s="26"/>
      <c r="H21" s="26"/>
      <c r="I21" s="26"/>
      <c r="J21" s="26"/>
      <c r="K21" s="26"/>
      <c r="L21" s="27"/>
      <c r="M21" s="27"/>
      <c r="N21" s="26"/>
      <c r="O21" s="26"/>
      <c r="P21" s="26"/>
      <c r="Q21" s="36"/>
      <c r="R21" s="36"/>
      <c r="S21" s="36"/>
      <c r="T21" s="36"/>
      <c r="U21" s="36"/>
      <c r="V21" s="36"/>
      <c r="W21" s="36"/>
      <c r="X21" s="36"/>
      <c r="Y21" s="36"/>
      <c r="Z21" s="27"/>
      <c r="AA21" s="36"/>
      <c r="AB21" s="30"/>
      <c r="AC21" s="30"/>
      <c r="AD21" s="27"/>
      <c r="AE21" s="26"/>
      <c r="AF21" s="32"/>
      <c r="AG21" s="36"/>
      <c r="AH21" s="36"/>
      <c r="AI21" s="36"/>
      <c r="AJ21" s="34"/>
      <c r="AK21" s="35"/>
      <c r="AL21" s="35"/>
      <c r="AM21" s="35"/>
      <c r="AN21" s="35"/>
      <c r="AO21" s="36"/>
      <c r="AP21" s="26"/>
      <c r="AQ21" s="26"/>
      <c r="AR21" s="26"/>
      <c r="AS21" s="26"/>
      <c r="AT21" s="26"/>
      <c r="AU21" s="26"/>
      <c r="AV21" s="26"/>
      <c r="AW21" s="26"/>
      <c r="AX21" s="37"/>
      <c r="AY21" s="37"/>
      <c r="AZ21" s="26"/>
    </row>
    <row r="22" spans="1:52" ht="15.75" customHeight="1" x14ac:dyDescent="0.25">
      <c r="A22" s="26"/>
      <c r="B22" s="26"/>
      <c r="C22" s="26"/>
      <c r="D22" s="26"/>
      <c r="E22" s="26"/>
      <c r="F22" s="26"/>
      <c r="G22" s="26"/>
      <c r="H22" s="26"/>
      <c r="I22" s="26"/>
      <c r="J22" s="26"/>
      <c r="K22" s="26"/>
      <c r="L22" s="27"/>
      <c r="M22" s="27"/>
      <c r="N22" s="26"/>
      <c r="O22" s="26"/>
      <c r="P22" s="26"/>
      <c r="Q22" s="36"/>
      <c r="R22" s="36"/>
      <c r="S22" s="36"/>
      <c r="T22" s="36"/>
      <c r="U22" s="36"/>
      <c r="V22" s="36"/>
      <c r="W22" s="36"/>
      <c r="X22" s="36"/>
      <c r="Y22" s="36"/>
      <c r="Z22" s="27"/>
      <c r="AA22" s="36"/>
      <c r="AB22" s="30"/>
      <c r="AC22" s="30"/>
      <c r="AD22" s="27"/>
      <c r="AE22" s="26"/>
      <c r="AF22" s="32"/>
      <c r="AG22" s="36"/>
      <c r="AH22" s="36"/>
      <c r="AI22" s="36"/>
      <c r="AJ22" s="34"/>
      <c r="AK22" s="35"/>
      <c r="AL22" s="35"/>
      <c r="AM22" s="35"/>
      <c r="AN22" s="35"/>
      <c r="AO22" s="36"/>
      <c r="AP22" s="26"/>
      <c r="AQ22" s="26"/>
      <c r="AR22" s="26"/>
      <c r="AS22" s="26"/>
      <c r="AT22" s="26"/>
      <c r="AU22" s="26"/>
      <c r="AV22" s="26"/>
      <c r="AW22" s="26"/>
      <c r="AX22" s="37"/>
      <c r="AY22" s="37"/>
      <c r="AZ22" s="26"/>
    </row>
    <row r="23" spans="1:52" ht="15.75" customHeight="1" x14ac:dyDescent="0.25">
      <c r="A23" s="26"/>
      <c r="B23" s="26"/>
      <c r="C23" s="26"/>
      <c r="D23" s="26"/>
      <c r="E23" s="26"/>
      <c r="F23" s="26"/>
      <c r="G23" s="26"/>
      <c r="H23" s="26"/>
      <c r="I23" s="26"/>
      <c r="J23" s="26"/>
      <c r="K23" s="26"/>
      <c r="L23" s="27"/>
      <c r="M23" s="27"/>
      <c r="N23" s="26"/>
      <c r="O23" s="26"/>
      <c r="P23" s="26"/>
      <c r="Q23" s="36"/>
      <c r="R23" s="36"/>
      <c r="S23" s="36"/>
      <c r="T23" s="36"/>
      <c r="U23" s="36"/>
      <c r="V23" s="36"/>
      <c r="W23" s="36"/>
      <c r="X23" s="36"/>
      <c r="Y23" s="36"/>
      <c r="Z23" s="27"/>
      <c r="AA23" s="36"/>
      <c r="AB23" s="30"/>
      <c r="AC23" s="30"/>
      <c r="AD23" s="27"/>
      <c r="AE23" s="26"/>
      <c r="AF23" s="32"/>
      <c r="AG23" s="36"/>
      <c r="AH23" s="36"/>
      <c r="AI23" s="36"/>
      <c r="AJ23" s="34"/>
      <c r="AK23" s="35"/>
      <c r="AL23" s="35"/>
      <c r="AM23" s="35"/>
      <c r="AN23" s="35"/>
      <c r="AO23" s="36"/>
      <c r="AP23" s="26"/>
      <c r="AQ23" s="26"/>
      <c r="AR23" s="26"/>
      <c r="AS23" s="26"/>
      <c r="AT23" s="26"/>
      <c r="AU23" s="26"/>
      <c r="AV23" s="26"/>
      <c r="AW23" s="26"/>
      <c r="AX23" s="37"/>
      <c r="AY23" s="37"/>
      <c r="AZ23" s="26"/>
    </row>
    <row r="24" spans="1:52" ht="15.75" customHeight="1" x14ac:dyDescent="0.25">
      <c r="A24" s="26"/>
      <c r="B24" s="26"/>
      <c r="C24" s="26"/>
      <c r="D24" s="26"/>
      <c r="E24" s="26"/>
      <c r="F24" s="26"/>
      <c r="G24" s="26"/>
      <c r="H24" s="26"/>
      <c r="I24" s="26"/>
      <c r="J24" s="26"/>
      <c r="K24" s="26"/>
      <c r="L24" s="27"/>
      <c r="M24" s="27"/>
      <c r="N24" s="26"/>
      <c r="O24" s="26"/>
      <c r="P24" s="26"/>
      <c r="Q24" s="36"/>
      <c r="R24" s="36"/>
      <c r="S24" s="36"/>
      <c r="T24" s="36"/>
      <c r="U24" s="36"/>
      <c r="V24" s="36"/>
      <c r="W24" s="36"/>
      <c r="X24" s="36"/>
      <c r="Y24" s="36"/>
      <c r="Z24" s="27"/>
      <c r="AA24" s="36"/>
      <c r="AB24" s="30"/>
      <c r="AC24" s="30"/>
      <c r="AD24" s="27"/>
      <c r="AE24" s="26"/>
      <c r="AF24" s="32"/>
      <c r="AG24" s="36"/>
      <c r="AH24" s="36"/>
      <c r="AI24" s="36"/>
      <c r="AJ24" s="34"/>
      <c r="AK24" s="35"/>
      <c r="AL24" s="35"/>
      <c r="AM24" s="35"/>
      <c r="AN24" s="35"/>
      <c r="AO24" s="36"/>
      <c r="AP24" s="26"/>
      <c r="AQ24" s="26"/>
      <c r="AR24" s="26"/>
      <c r="AS24" s="26"/>
      <c r="AT24" s="26"/>
      <c r="AU24" s="26"/>
      <c r="AV24" s="26"/>
      <c r="AW24" s="26"/>
      <c r="AX24" s="37"/>
      <c r="AY24" s="37"/>
      <c r="AZ24" s="26"/>
    </row>
    <row r="25" spans="1:52" ht="15.75" customHeight="1" x14ac:dyDescent="0.25">
      <c r="A25" s="26"/>
      <c r="B25" s="26"/>
      <c r="C25" s="26"/>
      <c r="D25" s="26"/>
      <c r="E25" s="26"/>
      <c r="F25" s="26"/>
      <c r="G25" s="26"/>
      <c r="H25" s="26"/>
      <c r="I25" s="26"/>
      <c r="J25" s="26"/>
      <c r="K25" s="26"/>
      <c r="L25" s="27"/>
      <c r="M25" s="27"/>
      <c r="N25" s="26"/>
      <c r="O25" s="26"/>
      <c r="P25" s="26"/>
      <c r="Q25" s="36"/>
      <c r="R25" s="36"/>
      <c r="S25" s="36"/>
      <c r="T25" s="36"/>
      <c r="U25" s="36"/>
      <c r="V25" s="36"/>
      <c r="W25" s="36"/>
      <c r="X25" s="36"/>
      <c r="Y25" s="36"/>
      <c r="Z25" s="27"/>
      <c r="AA25" s="36"/>
      <c r="AB25" s="30"/>
      <c r="AC25" s="30"/>
      <c r="AD25" s="27"/>
      <c r="AE25" s="26"/>
      <c r="AF25" s="36"/>
      <c r="AG25" s="36"/>
      <c r="AH25" s="36"/>
      <c r="AI25" s="36"/>
      <c r="AJ25" s="34"/>
      <c r="AK25" s="35"/>
      <c r="AL25" s="35"/>
      <c r="AM25" s="35"/>
      <c r="AN25" s="35"/>
      <c r="AO25" s="36"/>
      <c r="AP25" s="26"/>
      <c r="AQ25" s="26"/>
      <c r="AR25" s="26"/>
      <c r="AS25" s="26"/>
      <c r="AT25" s="26"/>
      <c r="AU25" s="26"/>
      <c r="AV25" s="26"/>
      <c r="AW25" s="26"/>
      <c r="AX25" s="37"/>
      <c r="AY25" s="37"/>
      <c r="AZ25" s="26"/>
    </row>
    <row r="26" spans="1:52" ht="15.75" customHeight="1" x14ac:dyDescent="0.25">
      <c r="A26" s="26"/>
      <c r="B26" s="26"/>
      <c r="C26" s="26"/>
      <c r="D26" s="26"/>
      <c r="E26" s="26"/>
      <c r="F26" s="26"/>
      <c r="G26" s="26"/>
      <c r="H26" s="26"/>
      <c r="I26" s="26"/>
      <c r="J26" s="26"/>
      <c r="K26" s="26"/>
      <c r="L26" s="27"/>
      <c r="M26" s="27"/>
      <c r="N26" s="26"/>
      <c r="O26" s="26"/>
      <c r="P26" s="26"/>
      <c r="Q26" s="36"/>
      <c r="R26" s="36"/>
      <c r="S26" s="36"/>
      <c r="T26" s="36"/>
      <c r="U26" s="36"/>
      <c r="V26" s="36"/>
      <c r="W26" s="36"/>
      <c r="X26" s="36"/>
      <c r="Y26" s="36"/>
      <c r="Z26" s="27"/>
      <c r="AA26" s="36"/>
      <c r="AB26" s="30"/>
      <c r="AC26" s="30"/>
      <c r="AD26" s="27"/>
      <c r="AE26" s="26"/>
      <c r="AF26" s="32"/>
      <c r="AG26" s="36"/>
      <c r="AH26" s="36"/>
      <c r="AI26" s="36"/>
      <c r="AJ26" s="34"/>
      <c r="AK26" s="35"/>
      <c r="AL26" s="35"/>
      <c r="AM26" s="35"/>
      <c r="AN26" s="35"/>
      <c r="AO26" s="36"/>
      <c r="AP26" s="26"/>
      <c r="AQ26" s="26"/>
      <c r="AR26" s="26"/>
      <c r="AS26" s="26"/>
      <c r="AT26" s="26"/>
      <c r="AU26" s="26"/>
      <c r="AV26" s="26"/>
      <c r="AW26" s="26"/>
      <c r="AX26" s="37"/>
      <c r="AY26" s="37"/>
      <c r="AZ26" s="26"/>
    </row>
    <row r="27" spans="1:52" ht="15.75" customHeight="1" x14ac:dyDescent="0.25">
      <c r="A27" s="26"/>
      <c r="B27" s="26"/>
      <c r="C27" s="26"/>
      <c r="D27" s="26"/>
      <c r="E27" s="26"/>
      <c r="F27" s="26"/>
      <c r="G27" s="26"/>
      <c r="H27" s="26"/>
      <c r="I27" s="26"/>
      <c r="J27" s="26"/>
      <c r="K27" s="26"/>
      <c r="L27" s="27"/>
      <c r="M27" s="27"/>
      <c r="N27" s="26"/>
      <c r="O27" s="26"/>
      <c r="P27" s="26"/>
      <c r="Q27" s="36"/>
      <c r="R27" s="36"/>
      <c r="S27" s="36"/>
      <c r="T27" s="36"/>
      <c r="U27" s="36"/>
      <c r="V27" s="36"/>
      <c r="W27" s="36"/>
      <c r="X27" s="36"/>
      <c r="Y27" s="36"/>
      <c r="Z27" s="27"/>
      <c r="AA27" s="36"/>
      <c r="AB27" s="30"/>
      <c r="AC27" s="30"/>
      <c r="AD27" s="27"/>
      <c r="AE27" s="26"/>
      <c r="AF27" s="32"/>
      <c r="AG27" s="36"/>
      <c r="AH27" s="36"/>
      <c r="AI27" s="36"/>
      <c r="AJ27" s="34"/>
      <c r="AK27" s="35"/>
      <c r="AL27" s="35"/>
      <c r="AM27" s="35"/>
      <c r="AN27" s="35"/>
      <c r="AO27" s="36"/>
      <c r="AP27" s="26"/>
      <c r="AQ27" s="26"/>
      <c r="AR27" s="26"/>
      <c r="AS27" s="26"/>
      <c r="AT27" s="26"/>
      <c r="AU27" s="26"/>
      <c r="AV27" s="26"/>
      <c r="AW27" s="26"/>
      <c r="AX27" s="37"/>
      <c r="AY27" s="37"/>
      <c r="AZ27" s="26"/>
    </row>
    <row r="28" spans="1:52" ht="15.75" customHeight="1" x14ac:dyDescent="0.25">
      <c r="A28" s="26"/>
      <c r="B28" s="26"/>
      <c r="C28" s="26"/>
      <c r="D28" s="26"/>
      <c r="E28" s="26"/>
      <c r="F28" s="26"/>
      <c r="G28" s="26"/>
      <c r="H28" s="26"/>
      <c r="I28" s="26"/>
      <c r="J28" s="26"/>
      <c r="K28" s="26"/>
      <c r="L28" s="27"/>
      <c r="M28" s="27"/>
      <c r="N28" s="26"/>
      <c r="O28" s="26"/>
      <c r="P28" s="26"/>
      <c r="Q28" s="36"/>
      <c r="R28" s="27"/>
      <c r="S28" s="36"/>
      <c r="T28" s="36"/>
      <c r="U28" s="36"/>
      <c r="V28" s="36"/>
      <c r="W28" s="36"/>
      <c r="X28" s="36"/>
      <c r="Y28" s="36"/>
      <c r="Z28" s="28"/>
      <c r="AA28" s="36"/>
      <c r="AB28" s="30"/>
      <c r="AC28" s="30"/>
      <c r="AD28" s="27"/>
      <c r="AE28" s="26"/>
      <c r="AF28" s="36"/>
      <c r="AG28" s="36"/>
      <c r="AH28" s="36"/>
      <c r="AI28" s="36"/>
      <c r="AJ28" s="34"/>
      <c r="AK28" s="35"/>
      <c r="AL28" s="35"/>
      <c r="AM28" s="35"/>
      <c r="AN28" s="35"/>
      <c r="AO28" s="36"/>
      <c r="AP28" s="26"/>
      <c r="AQ28" s="26"/>
      <c r="AR28" s="26"/>
      <c r="AS28" s="38"/>
      <c r="AT28" s="39"/>
      <c r="AU28" s="39"/>
      <c r="AV28" s="26"/>
      <c r="AW28" s="26"/>
      <c r="AX28" s="37"/>
      <c r="AY28" s="37"/>
      <c r="AZ28" s="26"/>
    </row>
    <row r="29" spans="1:52" ht="15.75" customHeight="1" x14ac:dyDescent="0.25">
      <c r="A29" s="26"/>
      <c r="B29" s="26"/>
      <c r="C29" s="26"/>
      <c r="D29" s="26"/>
      <c r="E29" s="26"/>
      <c r="F29" s="26"/>
      <c r="G29" s="26"/>
      <c r="H29" s="26"/>
      <c r="I29" s="26"/>
      <c r="J29" s="26"/>
      <c r="K29" s="26"/>
      <c r="L29" s="27"/>
      <c r="M29" s="27"/>
      <c r="N29" s="26"/>
      <c r="O29" s="26"/>
      <c r="P29" s="26"/>
      <c r="Q29" s="36"/>
      <c r="R29" s="36"/>
      <c r="S29" s="36"/>
      <c r="T29" s="36"/>
      <c r="U29" s="36"/>
      <c r="V29" s="36"/>
      <c r="W29" s="36"/>
      <c r="X29" s="36"/>
      <c r="Y29" s="36"/>
      <c r="Z29" s="27"/>
      <c r="AA29" s="36"/>
      <c r="AB29" s="30"/>
      <c r="AC29" s="30"/>
      <c r="AD29" s="27"/>
      <c r="AE29" s="26"/>
      <c r="AF29" s="32"/>
      <c r="AG29" s="36"/>
      <c r="AH29" s="36"/>
      <c r="AI29" s="36"/>
      <c r="AJ29" s="34"/>
      <c r="AK29" s="35"/>
      <c r="AL29" s="35"/>
      <c r="AM29" s="35"/>
      <c r="AN29" s="35"/>
      <c r="AO29" s="36"/>
      <c r="AP29" s="26"/>
      <c r="AQ29" s="26"/>
      <c r="AR29" s="26"/>
      <c r="AS29" s="26"/>
      <c r="AT29" s="26"/>
      <c r="AU29" s="26"/>
      <c r="AV29" s="26"/>
      <c r="AW29" s="26"/>
      <c r="AX29" s="37"/>
      <c r="AY29" s="37"/>
      <c r="AZ29" s="26"/>
    </row>
    <row r="30" spans="1:52" ht="15.75" customHeight="1" x14ac:dyDescent="0.25">
      <c r="A30" s="26"/>
      <c r="B30" s="26"/>
      <c r="C30" s="26"/>
      <c r="D30" s="26"/>
      <c r="E30" s="26"/>
      <c r="F30" s="26"/>
      <c r="G30" s="26"/>
      <c r="H30" s="26"/>
      <c r="I30" s="26"/>
      <c r="J30" s="26"/>
      <c r="K30" s="26"/>
      <c r="L30" s="27"/>
      <c r="M30" s="27"/>
      <c r="N30" s="26"/>
      <c r="O30" s="26"/>
      <c r="P30" s="26"/>
      <c r="Q30" s="36"/>
      <c r="R30" s="36"/>
      <c r="S30" s="36"/>
      <c r="T30" s="36"/>
      <c r="U30" s="36"/>
      <c r="V30" s="36"/>
      <c r="W30" s="36"/>
      <c r="X30" s="36"/>
      <c r="Y30" s="36"/>
      <c r="Z30" s="27"/>
      <c r="AA30" s="36"/>
      <c r="AB30" s="30"/>
      <c r="AC30" s="30"/>
      <c r="AD30" s="27"/>
      <c r="AE30" s="26"/>
      <c r="AF30" s="36"/>
      <c r="AG30" s="36"/>
      <c r="AH30" s="36"/>
      <c r="AI30" s="36"/>
      <c r="AJ30" s="34"/>
      <c r="AK30" s="35"/>
      <c r="AL30" s="35"/>
      <c r="AM30" s="35"/>
      <c r="AN30" s="35"/>
      <c r="AO30" s="36"/>
      <c r="AP30" s="26"/>
      <c r="AQ30" s="26"/>
      <c r="AR30" s="26"/>
      <c r="AS30" s="26"/>
      <c r="AT30" s="26"/>
      <c r="AU30" s="26"/>
      <c r="AV30" s="26"/>
      <c r="AW30" s="26"/>
      <c r="AX30" s="37"/>
      <c r="AY30" s="37"/>
      <c r="AZ30" s="26"/>
    </row>
    <row r="31" spans="1:52" ht="15.75" customHeight="1" x14ac:dyDescent="0.25">
      <c r="A31" s="26"/>
      <c r="B31" s="26"/>
      <c r="C31" s="26"/>
      <c r="D31" s="26"/>
      <c r="E31" s="26"/>
      <c r="F31" s="26"/>
      <c r="G31" s="26"/>
      <c r="H31" s="26"/>
      <c r="I31" s="26"/>
      <c r="J31" s="26"/>
      <c r="K31" s="26"/>
      <c r="L31" s="27"/>
      <c r="M31" s="27"/>
      <c r="N31" s="26"/>
      <c r="O31" s="26"/>
      <c r="P31" s="26"/>
      <c r="Q31" s="36"/>
      <c r="R31" s="36"/>
      <c r="S31" s="36"/>
      <c r="T31" s="36"/>
      <c r="U31" s="36"/>
      <c r="V31" s="36"/>
      <c r="W31" s="36"/>
      <c r="X31" s="36"/>
      <c r="Y31" s="36"/>
      <c r="Z31" s="27"/>
      <c r="AA31" s="36"/>
      <c r="AB31" s="30"/>
      <c r="AC31" s="30"/>
      <c r="AD31" s="27"/>
      <c r="AE31" s="26"/>
      <c r="AF31" s="36"/>
      <c r="AG31" s="36"/>
      <c r="AH31" s="36"/>
      <c r="AI31" s="36"/>
      <c r="AJ31" s="34"/>
      <c r="AK31" s="35"/>
      <c r="AL31" s="35"/>
      <c r="AM31" s="35"/>
      <c r="AN31" s="35"/>
      <c r="AO31" s="36"/>
      <c r="AP31" s="26"/>
      <c r="AQ31" s="26"/>
      <c r="AR31" s="26"/>
      <c r="AS31" s="26"/>
      <c r="AT31" s="26"/>
      <c r="AU31" s="26"/>
      <c r="AV31" s="26"/>
      <c r="AW31" s="26"/>
      <c r="AX31" s="37"/>
      <c r="AY31" s="37"/>
      <c r="AZ31" s="26"/>
    </row>
    <row r="32" spans="1:52" ht="15.75" customHeight="1" x14ac:dyDescent="0.25">
      <c r="A32" s="26"/>
      <c r="B32" s="26"/>
      <c r="C32" s="26"/>
      <c r="D32" s="26"/>
      <c r="E32" s="26"/>
      <c r="F32" s="26"/>
      <c r="G32" s="26"/>
      <c r="H32" s="26"/>
      <c r="I32" s="26"/>
      <c r="J32" s="26"/>
      <c r="K32" s="26"/>
      <c r="L32" s="27"/>
      <c r="M32" s="27"/>
      <c r="N32" s="26"/>
      <c r="O32" s="26"/>
      <c r="P32" s="26"/>
      <c r="Q32" s="36"/>
      <c r="R32" s="36"/>
      <c r="S32" s="36"/>
      <c r="T32" s="36"/>
      <c r="U32" s="36"/>
      <c r="V32" s="36"/>
      <c r="W32" s="36"/>
      <c r="X32" s="36"/>
      <c r="Y32" s="36"/>
      <c r="Z32" s="27"/>
      <c r="AA32" s="36"/>
      <c r="AB32" s="30"/>
      <c r="AC32" s="30"/>
      <c r="AD32" s="27"/>
      <c r="AE32" s="26"/>
      <c r="AF32" s="36"/>
      <c r="AG32" s="36"/>
      <c r="AH32" s="36"/>
      <c r="AI32" s="36"/>
      <c r="AJ32" s="34"/>
      <c r="AK32" s="35"/>
      <c r="AL32" s="35"/>
      <c r="AM32" s="35"/>
      <c r="AN32" s="35"/>
      <c r="AO32" s="36"/>
      <c r="AP32" s="26"/>
      <c r="AQ32" s="26"/>
      <c r="AR32" s="26"/>
      <c r="AS32" s="26"/>
      <c r="AT32" s="26"/>
      <c r="AU32" s="26"/>
      <c r="AV32" s="26"/>
      <c r="AW32" s="26"/>
      <c r="AX32" s="37"/>
      <c r="AY32" s="37"/>
      <c r="AZ32" s="26"/>
    </row>
    <row r="33" spans="1:52" ht="15.75" customHeight="1" x14ac:dyDescent="0.25">
      <c r="A33" s="26"/>
      <c r="B33" s="26"/>
      <c r="C33" s="26"/>
      <c r="D33" s="26"/>
      <c r="E33" s="26"/>
      <c r="F33" s="26"/>
      <c r="G33" s="26"/>
      <c r="H33" s="26"/>
      <c r="I33" s="26"/>
      <c r="J33" s="26"/>
      <c r="K33" s="26"/>
      <c r="L33" s="27"/>
      <c r="M33" s="27"/>
      <c r="N33" s="26"/>
      <c r="O33" s="26"/>
      <c r="P33" s="26"/>
      <c r="Q33" s="36"/>
      <c r="R33" s="36"/>
      <c r="S33" s="36"/>
      <c r="T33" s="36"/>
      <c r="U33" s="36"/>
      <c r="V33" s="36"/>
      <c r="W33" s="36"/>
      <c r="X33" s="36"/>
      <c r="Y33" s="36"/>
      <c r="Z33" s="27"/>
      <c r="AA33" s="36"/>
      <c r="AB33" s="30"/>
      <c r="AC33" s="30"/>
      <c r="AD33" s="27"/>
      <c r="AE33" s="26"/>
      <c r="AF33" s="32"/>
      <c r="AG33" s="36"/>
      <c r="AH33" s="36"/>
      <c r="AI33" s="36"/>
      <c r="AJ33" s="34"/>
      <c r="AK33" s="35"/>
      <c r="AL33" s="35"/>
      <c r="AM33" s="35"/>
      <c r="AN33" s="35"/>
      <c r="AO33" s="36"/>
      <c r="AP33" s="26"/>
      <c r="AQ33" s="26"/>
      <c r="AR33" s="26"/>
      <c r="AS33" s="26"/>
      <c r="AT33" s="26"/>
      <c r="AU33" s="26"/>
      <c r="AV33" s="26"/>
      <c r="AW33" s="26"/>
      <c r="AX33" s="37"/>
      <c r="AY33" s="37"/>
      <c r="AZ33" s="26"/>
    </row>
    <row r="34" spans="1:52" ht="15.75" customHeight="1" x14ac:dyDescent="0.25">
      <c r="A34" s="26"/>
      <c r="B34" s="26"/>
      <c r="C34" s="26"/>
      <c r="D34" s="26"/>
      <c r="E34" s="26"/>
      <c r="F34" s="26"/>
      <c r="G34" s="26"/>
      <c r="H34" s="26"/>
      <c r="I34" s="26"/>
      <c r="J34" s="26"/>
      <c r="K34" s="26"/>
      <c r="L34" s="27"/>
      <c r="M34" s="27"/>
      <c r="N34" s="26"/>
      <c r="O34" s="26"/>
      <c r="P34" s="26"/>
      <c r="Q34" s="36"/>
      <c r="R34" s="36"/>
      <c r="S34" s="36"/>
      <c r="T34" s="36"/>
      <c r="U34" s="36"/>
      <c r="V34" s="36"/>
      <c r="W34" s="36"/>
      <c r="X34" s="36"/>
      <c r="Y34" s="36"/>
      <c r="Z34" s="27"/>
      <c r="AA34" s="36"/>
      <c r="AB34" s="30"/>
      <c r="AC34" s="30"/>
      <c r="AD34" s="27"/>
      <c r="AE34" s="26"/>
      <c r="AF34" s="32"/>
      <c r="AG34" s="36"/>
      <c r="AH34" s="36"/>
      <c r="AI34" s="36"/>
      <c r="AJ34" s="34"/>
      <c r="AK34" s="35"/>
      <c r="AL34" s="35"/>
      <c r="AM34" s="35"/>
      <c r="AN34" s="35"/>
      <c r="AO34" s="36"/>
      <c r="AP34" s="26"/>
      <c r="AQ34" s="26"/>
      <c r="AR34" s="26"/>
      <c r="AS34" s="26"/>
      <c r="AT34" s="26"/>
      <c r="AU34" s="26"/>
      <c r="AV34" s="26"/>
      <c r="AW34" s="26"/>
      <c r="AX34" s="37"/>
      <c r="AY34" s="37"/>
      <c r="AZ34" s="26"/>
    </row>
    <row r="35" spans="1:52" ht="15.75" customHeight="1" x14ac:dyDescent="0.25">
      <c r="A35" s="26"/>
      <c r="B35" s="26"/>
      <c r="C35" s="26"/>
      <c r="D35" s="26"/>
      <c r="E35" s="26"/>
      <c r="F35" s="26"/>
      <c r="G35" s="26"/>
      <c r="H35" s="26"/>
      <c r="I35" s="26"/>
      <c r="J35" s="26"/>
      <c r="K35" s="26"/>
      <c r="L35" s="27"/>
      <c r="M35" s="27"/>
      <c r="N35" s="26"/>
      <c r="O35" s="26"/>
      <c r="P35" s="26"/>
      <c r="Q35" s="36"/>
      <c r="R35" s="36"/>
      <c r="S35" s="36"/>
      <c r="T35" s="36"/>
      <c r="U35" s="36"/>
      <c r="V35" s="36"/>
      <c r="W35" s="36"/>
      <c r="X35" s="36"/>
      <c r="Y35" s="36"/>
      <c r="Z35" s="27"/>
      <c r="AA35" s="36"/>
      <c r="AB35" s="30"/>
      <c r="AC35" s="30"/>
      <c r="AD35" s="27"/>
      <c r="AE35" s="26"/>
      <c r="AF35" s="32"/>
      <c r="AG35" s="36"/>
      <c r="AH35" s="36"/>
      <c r="AI35" s="36"/>
      <c r="AJ35" s="34"/>
      <c r="AK35" s="35"/>
      <c r="AL35" s="35"/>
      <c r="AM35" s="35"/>
      <c r="AN35" s="35"/>
      <c r="AO35" s="36"/>
      <c r="AP35" s="26"/>
      <c r="AQ35" s="26"/>
      <c r="AR35" s="26"/>
      <c r="AS35" s="26"/>
      <c r="AT35" s="26"/>
      <c r="AU35" s="26"/>
      <c r="AV35" s="26"/>
      <c r="AW35" s="26"/>
      <c r="AX35" s="37"/>
      <c r="AY35" s="37"/>
      <c r="AZ35" s="26"/>
    </row>
    <row r="36" spans="1:52" ht="15.75" customHeight="1" x14ac:dyDescent="0.25">
      <c r="A36" s="26"/>
      <c r="B36" s="26"/>
      <c r="C36" s="26"/>
      <c r="D36" s="26"/>
      <c r="E36" s="26"/>
      <c r="F36" s="26"/>
      <c r="G36" s="26"/>
      <c r="H36" s="26"/>
      <c r="I36" s="26"/>
      <c r="J36" s="26"/>
      <c r="K36" s="26"/>
      <c r="L36" s="27"/>
      <c r="M36" s="27"/>
      <c r="N36" s="26"/>
      <c r="O36" s="26"/>
      <c r="P36" s="26"/>
      <c r="Q36" s="36"/>
      <c r="R36" s="36"/>
      <c r="S36" s="36"/>
      <c r="T36" s="36"/>
      <c r="U36" s="36"/>
      <c r="V36" s="36"/>
      <c r="W36" s="36"/>
      <c r="X36" s="36"/>
      <c r="Y36" s="36"/>
      <c r="Z36" s="27"/>
      <c r="AA36" s="36"/>
      <c r="AB36" s="30"/>
      <c r="AC36" s="30"/>
      <c r="AD36" s="27"/>
      <c r="AE36" s="26"/>
      <c r="AF36" s="32"/>
      <c r="AG36" s="36"/>
      <c r="AH36" s="36"/>
      <c r="AI36" s="36"/>
      <c r="AJ36" s="34"/>
      <c r="AK36" s="35"/>
      <c r="AL36" s="35"/>
      <c r="AM36" s="35"/>
      <c r="AN36" s="35"/>
      <c r="AO36" s="36"/>
      <c r="AP36" s="26"/>
      <c r="AQ36" s="26"/>
      <c r="AR36" s="26"/>
      <c r="AS36" s="26"/>
      <c r="AT36" s="26"/>
      <c r="AU36" s="26"/>
      <c r="AV36" s="26"/>
      <c r="AW36" s="26"/>
      <c r="AX36" s="37"/>
      <c r="AY36" s="37"/>
      <c r="AZ36" s="26"/>
    </row>
    <row r="37" spans="1:52" ht="15.75" customHeight="1" x14ac:dyDescent="0.25">
      <c r="A37" s="26"/>
      <c r="B37" s="26"/>
      <c r="C37" s="26"/>
      <c r="D37" s="26"/>
      <c r="E37" s="26"/>
      <c r="F37" s="26"/>
      <c r="G37" s="26"/>
      <c r="H37" s="26"/>
      <c r="I37" s="26"/>
      <c r="J37" s="26"/>
      <c r="K37" s="26"/>
      <c r="L37" s="27"/>
      <c r="M37" s="27"/>
      <c r="N37" s="26"/>
      <c r="O37" s="26"/>
      <c r="P37" s="26"/>
      <c r="Q37" s="36"/>
      <c r="R37" s="36"/>
      <c r="S37" s="36"/>
      <c r="T37" s="36"/>
      <c r="U37" s="36"/>
      <c r="V37" s="36"/>
      <c r="W37" s="36"/>
      <c r="X37" s="36"/>
      <c r="Y37" s="36"/>
      <c r="Z37" s="27"/>
      <c r="AA37" s="36"/>
      <c r="AB37" s="30"/>
      <c r="AC37" s="30"/>
      <c r="AD37" s="27"/>
      <c r="AE37" s="26"/>
      <c r="AF37" s="32"/>
      <c r="AG37" s="36"/>
      <c r="AH37" s="36"/>
      <c r="AI37" s="36"/>
      <c r="AJ37" s="34"/>
      <c r="AK37" s="35"/>
      <c r="AL37" s="35"/>
      <c r="AM37" s="35"/>
      <c r="AN37" s="35"/>
      <c r="AO37" s="36"/>
      <c r="AP37" s="26"/>
      <c r="AQ37" s="26"/>
      <c r="AR37" s="26"/>
      <c r="AS37" s="26"/>
      <c r="AT37" s="26"/>
      <c r="AU37" s="26"/>
      <c r="AV37" s="26"/>
      <c r="AW37" s="26"/>
      <c r="AX37" s="37"/>
      <c r="AY37" s="37"/>
      <c r="AZ37" s="26"/>
    </row>
    <row r="38" spans="1:52" ht="15.75" customHeight="1" x14ac:dyDescent="0.25">
      <c r="A38" s="26"/>
      <c r="B38" s="26"/>
      <c r="C38" s="26"/>
      <c r="D38" s="26"/>
      <c r="E38" s="26"/>
      <c r="F38" s="26"/>
      <c r="G38" s="26"/>
      <c r="H38" s="26"/>
      <c r="I38" s="26"/>
      <c r="J38" s="26"/>
      <c r="K38" s="26"/>
      <c r="L38" s="27"/>
      <c r="M38" s="27"/>
      <c r="N38" s="26"/>
      <c r="O38" s="26"/>
      <c r="P38" s="26"/>
      <c r="Q38" s="36"/>
      <c r="R38" s="36"/>
      <c r="S38" s="36"/>
      <c r="T38" s="36"/>
      <c r="U38" s="36"/>
      <c r="V38" s="36"/>
      <c r="W38" s="36"/>
      <c r="X38" s="36"/>
      <c r="Y38" s="36"/>
      <c r="Z38" s="27"/>
      <c r="AA38" s="36"/>
      <c r="AB38" s="30"/>
      <c r="AC38" s="30"/>
      <c r="AD38" s="27"/>
      <c r="AE38" s="26"/>
      <c r="AF38" s="32"/>
      <c r="AG38" s="36"/>
      <c r="AH38" s="36"/>
      <c r="AI38" s="36"/>
      <c r="AJ38" s="34"/>
      <c r="AK38" s="35"/>
      <c r="AL38" s="35"/>
      <c r="AM38" s="35"/>
      <c r="AN38" s="35"/>
      <c r="AO38" s="36"/>
      <c r="AP38" s="26"/>
      <c r="AQ38" s="26"/>
      <c r="AR38" s="26"/>
      <c r="AS38" s="26"/>
      <c r="AT38" s="26"/>
      <c r="AU38" s="26"/>
      <c r="AV38" s="26"/>
      <c r="AW38" s="26"/>
      <c r="AX38" s="37"/>
      <c r="AY38" s="37"/>
      <c r="AZ38" s="26"/>
    </row>
    <row r="39" spans="1:52" ht="15.75" customHeight="1" x14ac:dyDescent="0.25">
      <c r="A39" s="26"/>
      <c r="B39" s="26"/>
      <c r="C39" s="26"/>
      <c r="D39" s="26"/>
      <c r="E39" s="26"/>
      <c r="F39" s="26"/>
      <c r="G39" s="26"/>
      <c r="H39" s="26"/>
      <c r="I39" s="26"/>
      <c r="J39" s="26"/>
      <c r="K39" s="26"/>
      <c r="L39" s="27"/>
      <c r="M39" s="27"/>
      <c r="N39" s="26"/>
      <c r="O39" s="26"/>
      <c r="P39" s="26"/>
      <c r="Q39" s="36"/>
      <c r="R39" s="36"/>
      <c r="S39" s="36"/>
      <c r="T39" s="36"/>
      <c r="U39" s="36"/>
      <c r="V39" s="36"/>
      <c r="W39" s="36"/>
      <c r="X39" s="36"/>
      <c r="Y39" s="36"/>
      <c r="Z39" s="27"/>
      <c r="AA39" s="36"/>
      <c r="AB39" s="30"/>
      <c r="AC39" s="30"/>
      <c r="AD39" s="27"/>
      <c r="AE39" s="26"/>
      <c r="AF39" s="36"/>
      <c r="AG39" s="36"/>
      <c r="AH39" s="36"/>
      <c r="AI39" s="36"/>
      <c r="AJ39" s="34"/>
      <c r="AK39" s="35"/>
      <c r="AL39" s="35"/>
      <c r="AM39" s="35"/>
      <c r="AN39" s="35"/>
      <c r="AO39" s="36"/>
      <c r="AP39" s="26"/>
      <c r="AQ39" s="26"/>
      <c r="AR39" s="26"/>
      <c r="AS39" s="26"/>
      <c r="AT39" s="26"/>
      <c r="AU39" s="26"/>
      <c r="AV39" s="26"/>
      <c r="AW39" s="26"/>
      <c r="AX39" s="37"/>
      <c r="AY39" s="37"/>
      <c r="AZ39" s="26"/>
    </row>
    <row r="40" spans="1:52" ht="15.75" customHeight="1" x14ac:dyDescent="0.25">
      <c r="A40" s="26"/>
      <c r="B40" s="26"/>
      <c r="C40" s="26"/>
      <c r="D40" s="26"/>
      <c r="E40" s="26"/>
      <c r="F40" s="26"/>
      <c r="G40" s="26"/>
      <c r="H40" s="26"/>
      <c r="I40" s="26"/>
      <c r="J40" s="26"/>
      <c r="K40" s="26"/>
      <c r="L40" s="27"/>
      <c r="M40" s="27"/>
      <c r="N40" s="26"/>
      <c r="O40" s="26"/>
      <c r="P40" s="26"/>
      <c r="Q40" s="36"/>
      <c r="R40" s="36"/>
      <c r="S40" s="36"/>
      <c r="T40" s="36"/>
      <c r="U40" s="36"/>
      <c r="V40" s="36"/>
      <c r="W40" s="36"/>
      <c r="X40" s="36"/>
      <c r="Y40" s="36"/>
      <c r="Z40" s="27"/>
      <c r="AA40" s="36"/>
      <c r="AB40" s="30"/>
      <c r="AC40" s="30"/>
      <c r="AD40" s="27"/>
      <c r="AE40" s="26"/>
      <c r="AF40" s="32"/>
      <c r="AG40" s="36"/>
      <c r="AH40" s="36"/>
      <c r="AI40" s="36"/>
      <c r="AJ40" s="34"/>
      <c r="AK40" s="35"/>
      <c r="AL40" s="35"/>
      <c r="AM40" s="35"/>
      <c r="AN40" s="35"/>
      <c r="AO40" s="36"/>
      <c r="AP40" s="26"/>
      <c r="AQ40" s="26"/>
      <c r="AR40" s="26"/>
      <c r="AS40" s="26"/>
      <c r="AT40" s="26"/>
      <c r="AU40" s="26"/>
      <c r="AV40" s="26"/>
      <c r="AW40" s="26"/>
      <c r="AX40" s="37"/>
      <c r="AY40" s="37"/>
      <c r="AZ40" s="26"/>
    </row>
    <row r="41" spans="1:52" ht="15.75" customHeight="1" x14ac:dyDescent="0.25">
      <c r="A41" s="26"/>
      <c r="B41" s="26"/>
      <c r="C41" s="26"/>
      <c r="D41" s="26"/>
      <c r="E41" s="26"/>
      <c r="F41" s="26"/>
      <c r="G41" s="26"/>
      <c r="H41" s="26"/>
      <c r="I41" s="26"/>
      <c r="J41" s="26"/>
      <c r="K41" s="26"/>
      <c r="L41" s="27"/>
      <c r="M41" s="27"/>
      <c r="N41" s="26"/>
      <c r="O41" s="26"/>
      <c r="P41" s="26"/>
      <c r="Q41" s="36"/>
      <c r="R41" s="36"/>
      <c r="S41" s="36"/>
      <c r="T41" s="36"/>
      <c r="U41" s="36"/>
      <c r="V41" s="36"/>
      <c r="W41" s="36"/>
      <c r="X41" s="36"/>
      <c r="Y41" s="36"/>
      <c r="Z41" s="27"/>
      <c r="AA41" s="36"/>
      <c r="AB41" s="30"/>
      <c r="AC41" s="30"/>
      <c r="AD41" s="27"/>
      <c r="AE41" s="26"/>
      <c r="AF41" s="32"/>
      <c r="AG41" s="36"/>
      <c r="AH41" s="36"/>
      <c r="AI41" s="36"/>
      <c r="AJ41" s="34"/>
      <c r="AK41" s="35"/>
      <c r="AL41" s="35"/>
      <c r="AM41" s="35"/>
      <c r="AN41" s="35"/>
      <c r="AO41" s="36"/>
      <c r="AP41" s="26"/>
      <c r="AQ41" s="26"/>
      <c r="AR41" s="26"/>
      <c r="AS41" s="26"/>
      <c r="AT41" s="26"/>
      <c r="AU41" s="26"/>
      <c r="AV41" s="26"/>
      <c r="AW41" s="26"/>
      <c r="AX41" s="37"/>
      <c r="AY41" s="37"/>
      <c r="AZ41" s="26"/>
    </row>
    <row r="42" spans="1:52" ht="15.75" customHeight="1" x14ac:dyDescent="0.25">
      <c r="A42" s="26"/>
      <c r="B42" s="26"/>
      <c r="C42" s="26"/>
      <c r="D42" s="26"/>
      <c r="E42" s="26"/>
      <c r="F42" s="26"/>
      <c r="G42" s="26"/>
      <c r="H42" s="26"/>
      <c r="I42" s="26"/>
      <c r="J42" s="26"/>
      <c r="K42" s="26"/>
      <c r="L42" s="27"/>
      <c r="M42" s="27"/>
      <c r="N42" s="26"/>
      <c r="O42" s="26"/>
      <c r="P42" s="26"/>
      <c r="Q42" s="36"/>
      <c r="R42" s="36"/>
      <c r="S42" s="36"/>
      <c r="T42" s="36"/>
      <c r="U42" s="36"/>
      <c r="V42" s="36"/>
      <c r="W42" s="36"/>
      <c r="X42" s="36"/>
      <c r="Y42" s="36"/>
      <c r="Z42" s="27"/>
      <c r="AA42" s="36"/>
      <c r="AB42" s="30"/>
      <c r="AC42" s="30"/>
      <c r="AD42" s="27"/>
      <c r="AE42" s="26"/>
      <c r="AF42" s="32"/>
      <c r="AG42" s="36"/>
      <c r="AH42" s="36"/>
      <c r="AI42" s="36"/>
      <c r="AJ42" s="34"/>
      <c r="AK42" s="35"/>
      <c r="AL42" s="35"/>
      <c r="AM42" s="35"/>
      <c r="AN42" s="35"/>
      <c r="AO42" s="36"/>
      <c r="AP42" s="26"/>
      <c r="AQ42" s="26"/>
      <c r="AR42" s="26"/>
      <c r="AS42" s="26"/>
      <c r="AT42" s="26"/>
      <c r="AU42" s="26"/>
      <c r="AV42" s="26"/>
      <c r="AW42" s="26"/>
      <c r="AX42" s="37"/>
      <c r="AY42" s="37"/>
      <c r="AZ42" s="26"/>
    </row>
    <row r="43" spans="1:52" ht="15.75" customHeight="1" x14ac:dyDescent="0.25">
      <c r="A43" s="26"/>
      <c r="B43" s="26"/>
      <c r="C43" s="26"/>
      <c r="D43" s="26"/>
      <c r="E43" s="26"/>
      <c r="F43" s="26"/>
      <c r="G43" s="26"/>
      <c r="H43" s="26"/>
      <c r="I43" s="26"/>
      <c r="J43" s="26"/>
      <c r="K43" s="26"/>
      <c r="L43" s="27"/>
      <c r="M43" s="27"/>
      <c r="N43" s="26"/>
      <c r="O43" s="26"/>
      <c r="P43" s="26"/>
      <c r="Q43" s="36"/>
      <c r="R43" s="36"/>
      <c r="S43" s="36"/>
      <c r="T43" s="36"/>
      <c r="U43" s="36"/>
      <c r="V43" s="36"/>
      <c r="W43" s="36"/>
      <c r="X43" s="36"/>
      <c r="Y43" s="36"/>
      <c r="Z43" s="27"/>
      <c r="AA43" s="36"/>
      <c r="AB43" s="30"/>
      <c r="AC43" s="30"/>
      <c r="AD43" s="27"/>
      <c r="AE43" s="26"/>
      <c r="AF43" s="32"/>
      <c r="AG43" s="36"/>
      <c r="AH43" s="36"/>
      <c r="AI43" s="36"/>
      <c r="AJ43" s="34"/>
      <c r="AK43" s="35"/>
      <c r="AL43" s="35"/>
      <c r="AM43" s="35"/>
      <c r="AN43" s="35"/>
      <c r="AO43" s="36"/>
      <c r="AP43" s="26"/>
      <c r="AQ43" s="26"/>
      <c r="AR43" s="26"/>
      <c r="AS43" s="26"/>
      <c r="AT43" s="26"/>
      <c r="AU43" s="26"/>
      <c r="AV43" s="26"/>
      <c r="AW43" s="26"/>
      <c r="AX43" s="37"/>
      <c r="AY43" s="37"/>
      <c r="AZ43" s="26"/>
    </row>
    <row r="44" spans="1:52" ht="15.75" customHeight="1" x14ac:dyDescent="0.25">
      <c r="A44" s="26"/>
      <c r="B44" s="26"/>
      <c r="C44" s="26"/>
      <c r="D44" s="26"/>
      <c r="E44" s="26"/>
      <c r="F44" s="26"/>
      <c r="G44" s="26"/>
      <c r="H44" s="26"/>
      <c r="I44" s="26"/>
      <c r="J44" s="26"/>
      <c r="K44" s="26"/>
      <c r="L44" s="27"/>
      <c r="M44" s="27"/>
      <c r="N44" s="26"/>
      <c r="O44" s="26"/>
      <c r="P44" s="26"/>
      <c r="Q44" s="36"/>
      <c r="R44" s="36"/>
      <c r="S44" s="36"/>
      <c r="T44" s="36"/>
      <c r="U44" s="36"/>
      <c r="V44" s="36"/>
      <c r="W44" s="36"/>
      <c r="X44" s="36"/>
      <c r="Y44" s="36"/>
      <c r="Z44" s="27"/>
      <c r="AA44" s="36"/>
      <c r="AB44" s="30"/>
      <c r="AC44" s="30"/>
      <c r="AD44" s="27"/>
      <c r="AE44" s="26"/>
      <c r="AF44" s="32"/>
      <c r="AG44" s="36"/>
      <c r="AH44" s="36"/>
      <c r="AI44" s="36"/>
      <c r="AJ44" s="34"/>
      <c r="AK44" s="35"/>
      <c r="AL44" s="35"/>
      <c r="AM44" s="35"/>
      <c r="AN44" s="35"/>
      <c r="AO44" s="36"/>
      <c r="AP44" s="26"/>
      <c r="AQ44" s="26"/>
      <c r="AR44" s="26"/>
      <c r="AS44" s="26"/>
      <c r="AT44" s="26"/>
      <c r="AU44" s="26"/>
      <c r="AV44" s="26"/>
      <c r="AW44" s="26"/>
      <c r="AX44" s="37"/>
      <c r="AY44" s="37"/>
      <c r="AZ44" s="26"/>
    </row>
    <row r="45" spans="1:52" ht="15.75" customHeight="1" x14ac:dyDescent="0.25">
      <c r="A45" s="26"/>
      <c r="B45" s="26"/>
      <c r="C45" s="26"/>
      <c r="D45" s="26"/>
      <c r="E45" s="26"/>
      <c r="F45" s="26"/>
      <c r="G45" s="26"/>
      <c r="H45" s="26"/>
      <c r="I45" s="26"/>
      <c r="J45" s="26"/>
      <c r="K45" s="26"/>
      <c r="L45" s="27"/>
      <c r="M45" s="27"/>
      <c r="N45" s="26"/>
      <c r="O45" s="26"/>
      <c r="P45" s="26"/>
      <c r="Q45" s="36"/>
      <c r="R45" s="36"/>
      <c r="S45" s="36"/>
      <c r="T45" s="36"/>
      <c r="U45" s="36"/>
      <c r="V45" s="36"/>
      <c r="W45" s="36"/>
      <c r="X45" s="36"/>
      <c r="Y45" s="36"/>
      <c r="Z45" s="27"/>
      <c r="AA45" s="36"/>
      <c r="AB45" s="30"/>
      <c r="AC45" s="30"/>
      <c r="AD45" s="27"/>
      <c r="AE45" s="26"/>
      <c r="AF45" s="32"/>
      <c r="AG45" s="36"/>
      <c r="AH45" s="36"/>
      <c r="AI45" s="36"/>
      <c r="AJ45" s="34"/>
      <c r="AK45" s="35"/>
      <c r="AL45" s="35"/>
      <c r="AM45" s="35"/>
      <c r="AN45" s="35"/>
      <c r="AO45" s="36"/>
      <c r="AP45" s="26"/>
      <c r="AQ45" s="26"/>
      <c r="AR45" s="26"/>
      <c r="AS45" s="26"/>
      <c r="AT45" s="26"/>
      <c r="AU45" s="26"/>
      <c r="AV45" s="26"/>
      <c r="AW45" s="26"/>
      <c r="AX45" s="37"/>
      <c r="AY45" s="37"/>
      <c r="AZ45" s="26"/>
    </row>
    <row r="46" spans="1:52" ht="15.75" customHeight="1" x14ac:dyDescent="0.25">
      <c r="A46" s="26"/>
      <c r="B46" s="26"/>
      <c r="C46" s="26"/>
      <c r="D46" s="26"/>
      <c r="E46" s="26"/>
      <c r="F46" s="26"/>
      <c r="G46" s="26"/>
      <c r="H46" s="26"/>
      <c r="I46" s="26"/>
      <c r="J46" s="26"/>
      <c r="K46" s="26"/>
      <c r="L46" s="27"/>
      <c r="M46" s="27"/>
      <c r="N46" s="26"/>
      <c r="O46" s="26"/>
      <c r="P46" s="26"/>
      <c r="Q46" s="36"/>
      <c r="R46" s="36"/>
      <c r="S46" s="36"/>
      <c r="T46" s="36"/>
      <c r="U46" s="36"/>
      <c r="V46" s="36"/>
      <c r="W46" s="36"/>
      <c r="X46" s="36"/>
      <c r="Y46" s="36"/>
      <c r="Z46" s="27"/>
      <c r="AA46" s="36"/>
      <c r="AB46" s="30"/>
      <c r="AC46" s="30"/>
      <c r="AD46" s="27"/>
      <c r="AE46" s="26"/>
      <c r="AF46" s="36"/>
      <c r="AG46" s="36"/>
      <c r="AH46" s="36"/>
      <c r="AI46" s="36"/>
      <c r="AJ46" s="34"/>
      <c r="AK46" s="35"/>
      <c r="AL46" s="35"/>
      <c r="AM46" s="35"/>
      <c r="AN46" s="35"/>
      <c r="AO46" s="36"/>
      <c r="AP46" s="26"/>
      <c r="AQ46" s="26"/>
      <c r="AR46" s="26"/>
      <c r="AS46" s="26"/>
      <c r="AT46" s="26"/>
      <c r="AU46" s="26"/>
      <c r="AV46" s="26"/>
      <c r="AW46" s="26"/>
      <c r="AX46" s="37"/>
      <c r="AY46" s="37"/>
      <c r="AZ46" s="26"/>
    </row>
    <row r="47" spans="1:52" ht="15.75" customHeight="1" x14ac:dyDescent="0.25">
      <c r="A47" s="26"/>
      <c r="B47" s="26"/>
      <c r="C47" s="26"/>
      <c r="D47" s="26"/>
      <c r="E47" s="26"/>
      <c r="F47" s="26"/>
      <c r="G47" s="26"/>
      <c r="H47" s="26"/>
      <c r="I47" s="26"/>
      <c r="J47" s="26"/>
      <c r="K47" s="26"/>
      <c r="L47" s="27"/>
      <c r="M47" s="27"/>
      <c r="N47" s="26"/>
      <c r="O47" s="26"/>
      <c r="P47" s="26"/>
      <c r="Q47" s="36"/>
      <c r="R47" s="36"/>
      <c r="S47" s="36"/>
      <c r="T47" s="36"/>
      <c r="U47" s="36"/>
      <c r="V47" s="36"/>
      <c r="W47" s="36"/>
      <c r="X47" s="36"/>
      <c r="Y47" s="36"/>
      <c r="Z47" s="27"/>
      <c r="AA47" s="36"/>
      <c r="AB47" s="30"/>
      <c r="AC47" s="30"/>
      <c r="AD47" s="27"/>
      <c r="AE47" s="26"/>
      <c r="AF47" s="32"/>
      <c r="AG47" s="36"/>
      <c r="AH47" s="36"/>
      <c r="AI47" s="36"/>
      <c r="AJ47" s="34"/>
      <c r="AK47" s="35"/>
      <c r="AL47" s="35"/>
      <c r="AM47" s="35"/>
      <c r="AN47" s="35"/>
      <c r="AO47" s="36"/>
      <c r="AP47" s="26"/>
      <c r="AQ47" s="26"/>
      <c r="AR47" s="26"/>
      <c r="AS47" s="26"/>
      <c r="AT47" s="26"/>
      <c r="AU47" s="26"/>
      <c r="AV47" s="26"/>
      <c r="AW47" s="26"/>
      <c r="AX47" s="37"/>
      <c r="AY47" s="37"/>
      <c r="AZ47" s="26"/>
    </row>
    <row r="48" spans="1:52" ht="15.75" customHeight="1" x14ac:dyDescent="0.25">
      <c r="A48" s="26"/>
      <c r="B48" s="26"/>
      <c r="C48" s="26"/>
      <c r="D48" s="26"/>
      <c r="E48" s="26"/>
      <c r="F48" s="26"/>
      <c r="G48" s="26"/>
      <c r="H48" s="26"/>
      <c r="I48" s="26"/>
      <c r="J48" s="26"/>
      <c r="K48" s="26"/>
      <c r="L48" s="27"/>
      <c r="M48" s="27"/>
      <c r="N48" s="26"/>
      <c r="O48" s="26"/>
      <c r="P48" s="26"/>
      <c r="Q48" s="36"/>
      <c r="R48" s="36"/>
      <c r="S48" s="36"/>
      <c r="T48" s="36"/>
      <c r="U48" s="36"/>
      <c r="V48" s="36"/>
      <c r="W48" s="36"/>
      <c r="X48" s="36"/>
      <c r="Y48" s="36"/>
      <c r="Z48" s="27"/>
      <c r="AA48" s="36"/>
      <c r="AB48" s="30"/>
      <c r="AC48" s="30"/>
      <c r="AD48" s="27"/>
      <c r="AE48" s="26"/>
      <c r="AF48" s="32"/>
      <c r="AG48" s="36"/>
      <c r="AH48" s="36"/>
      <c r="AI48" s="36"/>
      <c r="AJ48" s="34"/>
      <c r="AK48" s="35"/>
      <c r="AL48" s="35"/>
      <c r="AM48" s="35"/>
      <c r="AN48" s="35"/>
      <c r="AO48" s="36"/>
      <c r="AP48" s="26"/>
      <c r="AQ48" s="26"/>
      <c r="AR48" s="26"/>
      <c r="AS48" s="26"/>
      <c r="AT48" s="26"/>
      <c r="AU48" s="26"/>
      <c r="AV48" s="26"/>
      <c r="AW48" s="26"/>
      <c r="AX48" s="37"/>
      <c r="AY48" s="37"/>
      <c r="AZ48" s="26"/>
    </row>
    <row r="49" spans="1:52" ht="15.75" customHeight="1" x14ac:dyDescent="0.25">
      <c r="A49" s="26"/>
      <c r="B49" s="26"/>
      <c r="C49" s="26"/>
      <c r="D49" s="26"/>
      <c r="E49" s="26"/>
      <c r="F49" s="26"/>
      <c r="G49" s="26"/>
      <c r="H49" s="26"/>
      <c r="I49" s="26"/>
      <c r="J49" s="26"/>
      <c r="K49" s="26"/>
      <c r="L49" s="27"/>
      <c r="M49" s="27"/>
      <c r="N49" s="26"/>
      <c r="O49" s="26"/>
      <c r="P49" s="26"/>
      <c r="Q49" s="36"/>
      <c r="R49" s="36"/>
      <c r="S49" s="36"/>
      <c r="T49" s="36"/>
      <c r="U49" s="36"/>
      <c r="V49" s="36"/>
      <c r="W49" s="36"/>
      <c r="X49" s="36"/>
      <c r="Y49" s="36"/>
      <c r="Z49" s="27"/>
      <c r="AA49" s="36"/>
      <c r="AB49" s="30"/>
      <c r="AC49" s="30"/>
      <c r="AD49" s="27"/>
      <c r="AE49" s="26"/>
      <c r="AF49" s="36"/>
      <c r="AG49" s="36"/>
      <c r="AH49" s="36"/>
      <c r="AI49" s="36"/>
      <c r="AJ49" s="34"/>
      <c r="AK49" s="35"/>
      <c r="AL49" s="35"/>
      <c r="AM49" s="35"/>
      <c r="AN49" s="35"/>
      <c r="AO49" s="36"/>
      <c r="AP49" s="26"/>
      <c r="AQ49" s="26"/>
      <c r="AR49" s="26"/>
      <c r="AS49" s="26"/>
      <c r="AT49" s="26"/>
      <c r="AU49" s="26"/>
      <c r="AV49" s="26"/>
      <c r="AW49" s="26"/>
      <c r="AX49" s="37"/>
      <c r="AY49" s="37"/>
      <c r="AZ49" s="26"/>
    </row>
    <row r="50" spans="1:52" ht="15.75" customHeight="1" x14ac:dyDescent="0.25">
      <c r="A50" s="26"/>
      <c r="B50" s="26"/>
      <c r="C50" s="26"/>
      <c r="D50" s="26"/>
      <c r="E50" s="26"/>
      <c r="F50" s="26"/>
      <c r="G50" s="26"/>
      <c r="H50" s="26"/>
      <c r="I50" s="26"/>
      <c r="J50" s="26"/>
      <c r="K50" s="26"/>
      <c r="L50" s="27"/>
      <c r="M50" s="27"/>
      <c r="N50" s="26"/>
      <c r="O50" s="26"/>
      <c r="P50" s="26"/>
      <c r="Q50" s="36"/>
      <c r="R50" s="36"/>
      <c r="S50" s="36"/>
      <c r="T50" s="36"/>
      <c r="U50" s="36"/>
      <c r="V50" s="36"/>
      <c r="W50" s="36"/>
      <c r="X50" s="36"/>
      <c r="Y50" s="36"/>
      <c r="Z50" s="27"/>
      <c r="AA50" s="36"/>
      <c r="AB50" s="30"/>
      <c r="AC50" s="30"/>
      <c r="AD50" s="27"/>
      <c r="AE50" s="26"/>
      <c r="AF50" s="36"/>
      <c r="AG50" s="36"/>
      <c r="AH50" s="36"/>
      <c r="AI50" s="36"/>
      <c r="AJ50" s="34"/>
      <c r="AK50" s="35"/>
      <c r="AL50" s="35"/>
      <c r="AM50" s="35"/>
      <c r="AN50" s="35"/>
      <c r="AO50" s="36"/>
      <c r="AP50" s="26"/>
      <c r="AQ50" s="26"/>
      <c r="AR50" s="26"/>
      <c r="AS50" s="26"/>
      <c r="AT50" s="26"/>
      <c r="AU50" s="26"/>
      <c r="AV50" s="26"/>
      <c r="AW50" s="26"/>
      <c r="AX50" s="37"/>
      <c r="AY50" s="37"/>
      <c r="AZ50" s="26"/>
    </row>
    <row r="51" spans="1:52" ht="15.75" customHeight="1" x14ac:dyDescent="0.25">
      <c r="A51" s="26"/>
      <c r="B51" s="26"/>
      <c r="C51" s="26"/>
      <c r="D51" s="26"/>
      <c r="E51" s="26"/>
      <c r="F51" s="26"/>
      <c r="G51" s="26"/>
      <c r="H51" s="26"/>
      <c r="I51" s="26"/>
      <c r="J51" s="26"/>
      <c r="K51" s="26"/>
      <c r="L51" s="27"/>
      <c r="M51" s="27"/>
      <c r="N51" s="26"/>
      <c r="O51" s="26"/>
      <c r="P51" s="26"/>
      <c r="Q51" s="36"/>
      <c r="R51" s="36"/>
      <c r="S51" s="36"/>
      <c r="T51" s="36"/>
      <c r="U51" s="36"/>
      <c r="V51" s="36"/>
      <c r="W51" s="36"/>
      <c r="X51" s="36"/>
      <c r="Y51" s="36"/>
      <c r="Z51" s="26"/>
      <c r="AA51" s="36"/>
      <c r="AB51" s="30"/>
      <c r="AC51" s="30"/>
      <c r="AD51" s="27"/>
      <c r="AE51" s="26"/>
      <c r="AF51" s="32"/>
      <c r="AG51" s="36"/>
      <c r="AH51" s="36"/>
      <c r="AI51" s="36"/>
      <c r="AJ51" s="34"/>
      <c r="AK51" s="35"/>
      <c r="AL51" s="35"/>
      <c r="AM51" s="35"/>
      <c r="AN51" s="35"/>
      <c r="AO51" s="36"/>
      <c r="AP51" s="26"/>
      <c r="AQ51" s="26"/>
      <c r="AR51" s="26"/>
      <c r="AS51" s="26"/>
      <c r="AT51" s="26"/>
      <c r="AU51" s="26"/>
      <c r="AV51" s="26"/>
      <c r="AW51" s="26"/>
      <c r="AX51" s="37"/>
      <c r="AY51" s="37"/>
      <c r="AZ51" s="26"/>
    </row>
    <row r="52" spans="1:52" ht="15.75" customHeight="1" x14ac:dyDescent="0.25">
      <c r="A52" s="26"/>
      <c r="B52" s="26"/>
      <c r="C52" s="26"/>
      <c r="D52" s="26"/>
      <c r="E52" s="26"/>
      <c r="F52" s="26"/>
      <c r="G52" s="26"/>
      <c r="H52" s="26"/>
      <c r="I52" s="26"/>
      <c r="J52" s="26"/>
      <c r="K52" s="26"/>
      <c r="L52" s="27"/>
      <c r="M52" s="27"/>
      <c r="N52" s="26"/>
      <c r="O52" s="26"/>
      <c r="P52" s="26"/>
      <c r="Q52" s="36"/>
      <c r="R52" s="36"/>
      <c r="S52" s="36"/>
      <c r="T52" s="36"/>
      <c r="U52" s="36"/>
      <c r="V52" s="36"/>
      <c r="W52" s="36"/>
      <c r="X52" s="36"/>
      <c r="Y52" s="36"/>
      <c r="Z52" s="27"/>
      <c r="AA52" s="36"/>
      <c r="AB52" s="30"/>
      <c r="AC52" s="30"/>
      <c r="AD52" s="27"/>
      <c r="AE52" s="26"/>
      <c r="AF52" s="32"/>
      <c r="AG52" s="36"/>
      <c r="AH52" s="36"/>
      <c r="AI52" s="36"/>
      <c r="AJ52" s="34"/>
      <c r="AK52" s="35"/>
      <c r="AL52" s="35"/>
      <c r="AM52" s="35"/>
      <c r="AN52" s="35"/>
      <c r="AO52" s="36"/>
      <c r="AP52" s="26"/>
      <c r="AQ52" s="26"/>
      <c r="AR52" s="26"/>
      <c r="AS52" s="26"/>
      <c r="AT52" s="26"/>
      <c r="AU52" s="26"/>
      <c r="AV52" s="26"/>
      <c r="AW52" s="26"/>
      <c r="AX52" s="37"/>
      <c r="AY52" s="37"/>
      <c r="AZ52" s="26"/>
    </row>
    <row r="53" spans="1:52" ht="15.75" customHeight="1" x14ac:dyDescent="0.25">
      <c r="A53" s="26"/>
      <c r="B53" s="26"/>
      <c r="C53" s="26"/>
      <c r="D53" s="26"/>
      <c r="E53" s="26"/>
      <c r="F53" s="26"/>
      <c r="G53" s="26"/>
      <c r="H53" s="26"/>
      <c r="I53" s="26"/>
      <c r="J53" s="26"/>
      <c r="K53" s="26"/>
      <c r="L53" s="27"/>
      <c r="M53" s="27"/>
      <c r="N53" s="26"/>
      <c r="O53" s="26"/>
      <c r="P53" s="26"/>
      <c r="Q53" s="36"/>
      <c r="R53" s="36"/>
      <c r="S53" s="36"/>
      <c r="T53" s="36"/>
      <c r="U53" s="36"/>
      <c r="V53" s="36"/>
      <c r="W53" s="36"/>
      <c r="X53" s="36"/>
      <c r="Y53" s="36"/>
      <c r="Z53" s="27"/>
      <c r="AA53" s="36"/>
      <c r="AB53" s="30"/>
      <c r="AC53" s="30"/>
      <c r="AD53" s="27"/>
      <c r="AE53" s="26"/>
      <c r="AF53" s="36"/>
      <c r="AG53" s="36"/>
      <c r="AH53" s="36"/>
      <c r="AI53" s="36"/>
      <c r="AJ53" s="34"/>
      <c r="AK53" s="35"/>
      <c r="AL53" s="35"/>
      <c r="AM53" s="35"/>
      <c r="AN53" s="35"/>
      <c r="AO53" s="36"/>
      <c r="AP53" s="26"/>
      <c r="AQ53" s="26"/>
      <c r="AR53" s="26"/>
      <c r="AS53" s="26"/>
      <c r="AT53" s="26"/>
      <c r="AU53" s="26"/>
      <c r="AV53" s="26"/>
      <c r="AW53" s="26"/>
      <c r="AX53" s="37"/>
      <c r="AY53" s="37"/>
      <c r="AZ53" s="26"/>
    </row>
    <row r="54" spans="1:52" ht="15.75" customHeight="1" x14ac:dyDescent="0.25">
      <c r="A54" s="26"/>
      <c r="B54" s="26"/>
      <c r="C54" s="26"/>
      <c r="D54" s="26"/>
      <c r="E54" s="26"/>
      <c r="F54" s="26"/>
      <c r="G54" s="26"/>
      <c r="H54" s="26"/>
      <c r="I54" s="26"/>
      <c r="J54" s="26"/>
      <c r="K54" s="26"/>
      <c r="L54" s="27"/>
      <c r="M54" s="27"/>
      <c r="N54" s="26"/>
      <c r="O54" s="26"/>
      <c r="P54" s="26"/>
      <c r="Q54" s="36"/>
      <c r="R54" s="36"/>
      <c r="S54" s="36"/>
      <c r="T54" s="36"/>
      <c r="U54" s="36"/>
      <c r="V54" s="36"/>
      <c r="W54" s="36"/>
      <c r="X54" s="36"/>
      <c r="Y54" s="36"/>
      <c r="Z54" s="27"/>
      <c r="AA54" s="36"/>
      <c r="AB54" s="30"/>
      <c r="AC54" s="30"/>
      <c r="AD54" s="27"/>
      <c r="AE54" s="26"/>
      <c r="AF54" s="32"/>
      <c r="AG54" s="36"/>
      <c r="AH54" s="36"/>
      <c r="AI54" s="36"/>
      <c r="AJ54" s="34"/>
      <c r="AK54" s="35"/>
      <c r="AL54" s="35"/>
      <c r="AM54" s="35"/>
      <c r="AN54" s="35"/>
      <c r="AO54" s="36"/>
      <c r="AP54" s="26"/>
      <c r="AQ54" s="26"/>
      <c r="AR54" s="26"/>
      <c r="AS54" s="26"/>
      <c r="AT54" s="26"/>
      <c r="AU54" s="26"/>
      <c r="AV54" s="26"/>
      <c r="AW54" s="26"/>
      <c r="AX54" s="37"/>
      <c r="AY54" s="37"/>
      <c r="AZ54" s="26"/>
    </row>
    <row r="55" spans="1:52" ht="15.75" customHeight="1" x14ac:dyDescent="0.25">
      <c r="A55" s="26"/>
      <c r="B55" s="26"/>
      <c r="C55" s="26"/>
      <c r="D55" s="26"/>
      <c r="E55" s="26"/>
      <c r="F55" s="26"/>
      <c r="G55" s="26"/>
      <c r="H55" s="26"/>
      <c r="I55" s="26"/>
      <c r="J55" s="26"/>
      <c r="K55" s="26"/>
      <c r="L55" s="27"/>
      <c r="M55" s="27"/>
      <c r="N55" s="26"/>
      <c r="O55" s="26"/>
      <c r="P55" s="26"/>
      <c r="Q55" s="36"/>
      <c r="R55" s="36"/>
      <c r="S55" s="36"/>
      <c r="T55" s="36"/>
      <c r="U55" s="36"/>
      <c r="V55" s="36"/>
      <c r="W55" s="36"/>
      <c r="X55" s="36"/>
      <c r="Y55" s="36"/>
      <c r="Z55" s="27"/>
      <c r="AA55" s="36"/>
      <c r="AB55" s="30"/>
      <c r="AC55" s="30"/>
      <c r="AD55" s="27"/>
      <c r="AE55" s="26"/>
      <c r="AF55" s="32"/>
      <c r="AG55" s="36"/>
      <c r="AH55" s="36"/>
      <c r="AI55" s="36"/>
      <c r="AJ55" s="34"/>
      <c r="AK55" s="35"/>
      <c r="AL55" s="35"/>
      <c r="AM55" s="35"/>
      <c r="AN55" s="35"/>
      <c r="AO55" s="36"/>
      <c r="AP55" s="26"/>
      <c r="AQ55" s="26"/>
      <c r="AR55" s="26"/>
      <c r="AS55" s="26"/>
      <c r="AT55" s="26"/>
      <c r="AU55" s="26"/>
      <c r="AV55" s="26"/>
      <c r="AW55" s="26"/>
      <c r="AX55" s="37"/>
      <c r="AY55" s="37"/>
      <c r="AZ55" s="26"/>
    </row>
    <row r="56" spans="1:52" ht="15.75" customHeight="1" x14ac:dyDescent="0.25">
      <c r="A56" s="26"/>
      <c r="B56" s="26"/>
      <c r="C56" s="26"/>
      <c r="D56" s="26"/>
      <c r="E56" s="26"/>
      <c r="F56" s="26"/>
      <c r="G56" s="26"/>
      <c r="H56" s="26"/>
      <c r="I56" s="26"/>
      <c r="J56" s="26"/>
      <c r="K56" s="26"/>
      <c r="L56" s="27"/>
      <c r="M56" s="27"/>
      <c r="N56" s="26"/>
      <c r="O56" s="26"/>
      <c r="P56" s="26"/>
      <c r="Q56" s="36"/>
      <c r="R56" s="36"/>
      <c r="S56" s="36"/>
      <c r="T56" s="36"/>
      <c r="U56" s="36"/>
      <c r="V56" s="36"/>
      <c r="W56" s="36"/>
      <c r="X56" s="36"/>
      <c r="Y56" s="36"/>
      <c r="Z56" s="27"/>
      <c r="AA56" s="36"/>
      <c r="AB56" s="30"/>
      <c r="AC56" s="30"/>
      <c r="AD56" s="27"/>
      <c r="AE56" s="26"/>
      <c r="AF56" s="32"/>
      <c r="AG56" s="36"/>
      <c r="AH56" s="36"/>
      <c r="AI56" s="36"/>
      <c r="AJ56" s="34"/>
      <c r="AK56" s="35"/>
      <c r="AL56" s="35"/>
      <c r="AM56" s="35"/>
      <c r="AN56" s="35"/>
      <c r="AO56" s="36"/>
      <c r="AP56" s="26"/>
      <c r="AQ56" s="26"/>
      <c r="AR56" s="26"/>
      <c r="AS56" s="26"/>
      <c r="AT56" s="26"/>
      <c r="AU56" s="26"/>
      <c r="AV56" s="26"/>
      <c r="AW56" s="26"/>
      <c r="AX56" s="37"/>
      <c r="AY56" s="37"/>
      <c r="AZ56" s="26"/>
    </row>
    <row r="57" spans="1:52" ht="15.75" customHeight="1" x14ac:dyDescent="0.25">
      <c r="A57" s="26"/>
      <c r="B57" s="26"/>
      <c r="C57" s="26"/>
      <c r="D57" s="26"/>
      <c r="E57" s="39"/>
      <c r="F57" s="26"/>
      <c r="G57" s="26"/>
      <c r="H57" s="26"/>
      <c r="I57" s="26"/>
      <c r="J57" s="26"/>
      <c r="K57" s="26"/>
      <c r="L57" s="27"/>
      <c r="M57" s="27"/>
      <c r="N57" s="26"/>
      <c r="O57" s="26"/>
      <c r="P57" s="26"/>
      <c r="Q57" s="36"/>
      <c r="R57" s="36"/>
      <c r="S57" s="36"/>
      <c r="T57" s="36"/>
      <c r="U57" s="36"/>
      <c r="V57" s="36"/>
      <c r="W57" s="36"/>
      <c r="X57" s="36"/>
      <c r="Y57" s="36"/>
      <c r="Z57" s="27"/>
      <c r="AA57" s="36"/>
      <c r="AB57" s="30"/>
      <c r="AC57" s="30"/>
      <c r="AD57" s="27"/>
      <c r="AE57" s="26"/>
      <c r="AF57" s="32"/>
      <c r="AG57" s="36"/>
      <c r="AH57" s="36"/>
      <c r="AI57" s="36"/>
      <c r="AJ57" s="34"/>
      <c r="AK57" s="35"/>
      <c r="AL57" s="35"/>
      <c r="AM57" s="35"/>
      <c r="AN57" s="35"/>
      <c r="AO57" s="36"/>
      <c r="AP57" s="26"/>
      <c r="AQ57" s="26"/>
      <c r="AR57" s="26"/>
      <c r="AS57" s="26"/>
      <c r="AT57" s="26"/>
      <c r="AU57" s="26"/>
      <c r="AV57" s="26"/>
      <c r="AW57" s="26"/>
      <c r="AX57" s="37"/>
      <c r="AY57" s="37"/>
      <c r="AZ57" s="26"/>
    </row>
    <row r="58" spans="1:52" ht="15.75" customHeight="1" x14ac:dyDescent="0.25">
      <c r="A58" s="26"/>
      <c r="B58" s="26"/>
      <c r="C58" s="26"/>
      <c r="D58" s="26"/>
      <c r="E58" s="26"/>
      <c r="F58" s="26"/>
      <c r="G58" s="26"/>
      <c r="H58" s="26"/>
      <c r="I58" s="26"/>
      <c r="J58" s="26"/>
      <c r="K58" s="26"/>
      <c r="L58" s="27"/>
      <c r="M58" s="27"/>
      <c r="N58" s="26"/>
      <c r="O58" s="26"/>
      <c r="P58" s="26"/>
      <c r="Q58" s="36"/>
      <c r="R58" s="36"/>
      <c r="S58" s="36"/>
      <c r="T58" s="36"/>
      <c r="U58" s="36"/>
      <c r="V58" s="36"/>
      <c r="W58" s="36"/>
      <c r="X58" s="36"/>
      <c r="Y58" s="36"/>
      <c r="Z58" s="27"/>
      <c r="AA58" s="36"/>
      <c r="AB58" s="30"/>
      <c r="AC58" s="30"/>
      <c r="AD58" s="27"/>
      <c r="AE58" s="26"/>
      <c r="AF58" s="36"/>
      <c r="AG58" s="36"/>
      <c r="AH58" s="36"/>
      <c r="AI58" s="36"/>
      <c r="AJ58" s="34"/>
      <c r="AK58" s="35"/>
      <c r="AL58" s="35"/>
      <c r="AM58" s="35"/>
      <c r="AN58" s="35"/>
      <c r="AO58" s="36"/>
      <c r="AP58" s="26"/>
      <c r="AQ58" s="26"/>
      <c r="AR58" s="26"/>
      <c r="AS58" s="26"/>
      <c r="AT58" s="26"/>
      <c r="AU58" s="26"/>
      <c r="AV58" s="26"/>
      <c r="AW58" s="26"/>
      <c r="AX58" s="37"/>
      <c r="AY58" s="37"/>
      <c r="AZ58" s="26"/>
    </row>
    <row r="59" spans="1:52" ht="15.75" customHeight="1" x14ac:dyDescent="0.25">
      <c r="A59" s="26"/>
      <c r="B59" s="26"/>
      <c r="C59" s="26"/>
      <c r="D59" s="26"/>
      <c r="E59" s="26"/>
      <c r="F59" s="26"/>
      <c r="G59" s="26"/>
      <c r="H59" s="26"/>
      <c r="I59" s="26"/>
      <c r="J59" s="26"/>
      <c r="K59" s="26"/>
      <c r="L59" s="27"/>
      <c r="M59" s="27"/>
      <c r="N59" s="26"/>
      <c r="O59" s="26"/>
      <c r="P59" s="26"/>
      <c r="Q59" s="36"/>
      <c r="R59" s="36"/>
      <c r="S59" s="36"/>
      <c r="T59" s="36"/>
      <c r="U59" s="36"/>
      <c r="V59" s="36"/>
      <c r="W59" s="36"/>
      <c r="X59" s="36"/>
      <c r="Y59" s="36"/>
      <c r="Z59" s="27"/>
      <c r="AA59" s="36"/>
      <c r="AB59" s="30"/>
      <c r="AC59" s="30"/>
      <c r="AD59" s="27"/>
      <c r="AE59" s="26"/>
      <c r="AF59" s="36"/>
      <c r="AG59" s="36"/>
      <c r="AH59" s="36"/>
      <c r="AI59" s="36"/>
      <c r="AJ59" s="34"/>
      <c r="AK59" s="35"/>
      <c r="AL59" s="35"/>
      <c r="AM59" s="35"/>
      <c r="AN59" s="35"/>
      <c r="AO59" s="36"/>
      <c r="AP59" s="26"/>
      <c r="AQ59" s="26"/>
      <c r="AR59" s="26"/>
      <c r="AS59" s="26"/>
      <c r="AT59" s="26"/>
      <c r="AU59" s="26"/>
      <c r="AV59" s="26"/>
      <c r="AW59" s="26"/>
      <c r="AX59" s="37"/>
      <c r="AY59" s="37"/>
      <c r="AZ59" s="26"/>
    </row>
    <row r="60" spans="1:52" ht="15.75" customHeight="1" x14ac:dyDescent="0.25">
      <c r="A60" s="26"/>
      <c r="B60" s="26"/>
      <c r="C60" s="26"/>
      <c r="D60" s="26"/>
      <c r="E60" s="26"/>
      <c r="F60" s="26"/>
      <c r="G60" s="26"/>
      <c r="H60" s="26"/>
      <c r="I60" s="26"/>
      <c r="J60" s="26"/>
      <c r="K60" s="26"/>
      <c r="L60" s="27"/>
      <c r="M60" s="27"/>
      <c r="N60" s="26"/>
      <c r="O60" s="26"/>
      <c r="P60" s="26"/>
      <c r="Q60" s="36"/>
      <c r="R60" s="36"/>
      <c r="S60" s="36"/>
      <c r="T60" s="36"/>
      <c r="U60" s="36"/>
      <c r="V60" s="36"/>
      <c r="W60" s="36"/>
      <c r="X60" s="36"/>
      <c r="Y60" s="36"/>
      <c r="Z60" s="27"/>
      <c r="AA60" s="36"/>
      <c r="AB60" s="30"/>
      <c r="AC60" s="30"/>
      <c r="AD60" s="27"/>
      <c r="AE60" s="26"/>
      <c r="AF60" s="32"/>
      <c r="AG60" s="36"/>
      <c r="AH60" s="36"/>
      <c r="AI60" s="36"/>
      <c r="AJ60" s="34"/>
      <c r="AK60" s="35"/>
      <c r="AL60" s="35"/>
      <c r="AM60" s="35"/>
      <c r="AN60" s="35"/>
      <c r="AO60" s="36"/>
      <c r="AP60" s="26"/>
      <c r="AQ60" s="26"/>
      <c r="AR60" s="26"/>
      <c r="AS60" s="26"/>
      <c r="AT60" s="26"/>
      <c r="AU60" s="26"/>
      <c r="AV60" s="26"/>
      <c r="AW60" s="26"/>
      <c r="AX60" s="37"/>
      <c r="AY60" s="37"/>
      <c r="AZ60" s="26"/>
    </row>
    <row r="61" spans="1:52" ht="15.75" customHeight="1" x14ac:dyDescent="0.25">
      <c r="A61" s="26"/>
      <c r="B61" s="26"/>
      <c r="C61" s="26"/>
      <c r="D61" s="26"/>
      <c r="E61" s="26"/>
      <c r="F61" s="26"/>
      <c r="G61" s="26"/>
      <c r="H61" s="26"/>
      <c r="I61" s="26"/>
      <c r="J61" s="26"/>
      <c r="K61" s="26"/>
      <c r="L61" s="27"/>
      <c r="M61" s="27"/>
      <c r="N61" s="26"/>
      <c r="O61" s="26"/>
      <c r="P61" s="26"/>
      <c r="Q61" s="36"/>
      <c r="R61" s="36"/>
      <c r="S61" s="36"/>
      <c r="T61" s="36"/>
      <c r="U61" s="36"/>
      <c r="V61" s="36"/>
      <c r="W61" s="36"/>
      <c r="X61" s="36"/>
      <c r="Y61" s="36"/>
      <c r="Z61" s="27"/>
      <c r="AA61" s="36"/>
      <c r="AB61" s="30"/>
      <c r="AC61" s="30"/>
      <c r="AD61" s="27"/>
      <c r="AE61" s="26"/>
      <c r="AF61" s="32"/>
      <c r="AG61" s="36"/>
      <c r="AH61" s="36"/>
      <c r="AI61" s="36"/>
      <c r="AJ61" s="34"/>
      <c r="AK61" s="35"/>
      <c r="AL61" s="35"/>
      <c r="AM61" s="35"/>
      <c r="AN61" s="35"/>
      <c r="AO61" s="36"/>
      <c r="AP61" s="26"/>
      <c r="AQ61" s="26"/>
      <c r="AR61" s="26"/>
      <c r="AS61" s="26"/>
      <c r="AT61" s="26"/>
      <c r="AU61" s="26"/>
      <c r="AV61" s="26"/>
      <c r="AW61" s="26"/>
      <c r="AX61" s="37"/>
      <c r="AY61" s="37"/>
      <c r="AZ61" s="26"/>
    </row>
    <row r="62" spans="1:52" ht="15.75" customHeight="1" x14ac:dyDescent="0.25">
      <c r="A62" s="26"/>
      <c r="B62" s="26"/>
      <c r="C62" s="26"/>
      <c r="D62" s="26"/>
      <c r="E62" s="26"/>
      <c r="F62" s="26"/>
      <c r="G62" s="26"/>
      <c r="H62" s="26"/>
      <c r="I62" s="26"/>
      <c r="J62" s="26"/>
      <c r="K62" s="26"/>
      <c r="L62" s="27"/>
      <c r="M62" s="27"/>
      <c r="N62" s="26"/>
      <c r="O62" s="26"/>
      <c r="P62" s="26"/>
      <c r="Q62" s="36"/>
      <c r="R62" s="36"/>
      <c r="S62" s="36"/>
      <c r="T62" s="36"/>
      <c r="U62" s="36"/>
      <c r="V62" s="36"/>
      <c r="W62" s="36"/>
      <c r="X62" s="36"/>
      <c r="Y62" s="36"/>
      <c r="Z62" s="27"/>
      <c r="AA62" s="36"/>
      <c r="AB62" s="30"/>
      <c r="AC62" s="30"/>
      <c r="AD62" s="27"/>
      <c r="AE62" s="26"/>
      <c r="AF62" s="32"/>
      <c r="AG62" s="36"/>
      <c r="AH62" s="36"/>
      <c r="AI62" s="36"/>
      <c r="AJ62" s="34"/>
      <c r="AK62" s="35"/>
      <c r="AL62" s="35"/>
      <c r="AM62" s="35"/>
      <c r="AN62" s="35"/>
      <c r="AO62" s="36"/>
      <c r="AP62" s="26"/>
      <c r="AQ62" s="26"/>
      <c r="AR62" s="26"/>
      <c r="AS62" s="26"/>
      <c r="AT62" s="26"/>
      <c r="AU62" s="26"/>
      <c r="AV62" s="26"/>
      <c r="AW62" s="26"/>
      <c r="AX62" s="37"/>
      <c r="AY62" s="37"/>
      <c r="AZ62" s="26"/>
    </row>
    <row r="63" spans="1:52" ht="15.75" customHeight="1" x14ac:dyDescent="0.25">
      <c r="A63" s="26"/>
      <c r="B63" s="26"/>
      <c r="C63" s="26"/>
      <c r="D63" s="26"/>
      <c r="E63" s="26"/>
      <c r="F63" s="26"/>
      <c r="G63" s="26"/>
      <c r="H63" s="26"/>
      <c r="I63" s="26"/>
      <c r="J63" s="26"/>
      <c r="K63" s="26"/>
      <c r="L63" s="27"/>
      <c r="M63" s="27"/>
      <c r="N63" s="26"/>
      <c r="O63" s="26"/>
      <c r="P63" s="26"/>
      <c r="Q63" s="36"/>
      <c r="R63" s="36"/>
      <c r="S63" s="36"/>
      <c r="T63" s="36"/>
      <c r="U63" s="36"/>
      <c r="V63" s="36"/>
      <c r="W63" s="36"/>
      <c r="X63" s="36"/>
      <c r="Y63" s="36"/>
      <c r="Z63" s="27"/>
      <c r="AA63" s="36"/>
      <c r="AB63" s="30"/>
      <c r="AC63" s="30"/>
      <c r="AD63" s="27"/>
      <c r="AE63" s="26"/>
      <c r="AF63" s="32"/>
      <c r="AG63" s="36"/>
      <c r="AH63" s="36"/>
      <c r="AI63" s="36"/>
      <c r="AJ63" s="34"/>
      <c r="AK63" s="35"/>
      <c r="AL63" s="35"/>
      <c r="AM63" s="35"/>
      <c r="AN63" s="35"/>
      <c r="AO63" s="36"/>
      <c r="AP63" s="26"/>
      <c r="AQ63" s="26"/>
      <c r="AR63" s="26"/>
      <c r="AS63" s="26"/>
      <c r="AT63" s="26"/>
      <c r="AU63" s="26"/>
      <c r="AV63" s="26"/>
      <c r="AW63" s="26"/>
      <c r="AX63" s="37"/>
      <c r="AY63" s="37"/>
      <c r="AZ63" s="26"/>
    </row>
    <row r="64" spans="1:52" ht="15.75" customHeight="1" x14ac:dyDescent="0.25">
      <c r="A64" s="26"/>
      <c r="B64" s="26"/>
      <c r="C64" s="26"/>
      <c r="D64" s="26"/>
      <c r="E64" s="26"/>
      <c r="F64" s="26"/>
      <c r="G64" s="26"/>
      <c r="H64" s="26"/>
      <c r="I64" s="26"/>
      <c r="J64" s="26"/>
      <c r="K64" s="26"/>
      <c r="L64" s="27"/>
      <c r="M64" s="27"/>
      <c r="N64" s="26"/>
      <c r="O64" s="26"/>
      <c r="P64" s="26"/>
      <c r="Q64" s="36"/>
      <c r="R64" s="27"/>
      <c r="S64" s="36"/>
      <c r="T64" s="36"/>
      <c r="U64" s="36"/>
      <c r="V64" s="36"/>
      <c r="W64" s="36"/>
      <c r="X64" s="36"/>
      <c r="Y64" s="36"/>
      <c r="Z64" s="26"/>
      <c r="AA64" s="36"/>
      <c r="AB64" s="30"/>
      <c r="AC64" s="30"/>
      <c r="AD64" s="27"/>
      <c r="AE64" s="26"/>
      <c r="AF64" s="32"/>
      <c r="AG64" s="36"/>
      <c r="AH64" s="36"/>
      <c r="AI64" s="36"/>
      <c r="AJ64" s="34"/>
      <c r="AK64" s="35"/>
      <c r="AL64" s="35"/>
      <c r="AM64" s="35"/>
      <c r="AN64" s="35"/>
      <c r="AO64" s="36"/>
      <c r="AP64" s="26"/>
      <c r="AQ64" s="26"/>
      <c r="AR64" s="26"/>
      <c r="AS64" s="38"/>
      <c r="AT64" s="38"/>
      <c r="AU64" s="38"/>
      <c r="AV64" s="26"/>
      <c r="AW64" s="26"/>
      <c r="AX64" s="37"/>
      <c r="AY64" s="37"/>
      <c r="AZ64" s="26"/>
    </row>
    <row r="65" spans="1:52" ht="15.75" customHeight="1" x14ac:dyDescent="0.25">
      <c r="A65" s="26"/>
      <c r="B65" s="26"/>
      <c r="C65" s="26"/>
      <c r="D65" s="26"/>
      <c r="E65" s="39"/>
      <c r="F65" s="26"/>
      <c r="G65" s="26"/>
      <c r="H65" s="26"/>
      <c r="I65" s="26"/>
      <c r="J65" s="26"/>
      <c r="K65" s="26"/>
      <c r="L65" s="27"/>
      <c r="M65" s="27"/>
      <c r="N65" s="26"/>
      <c r="O65" s="26"/>
      <c r="P65" s="26"/>
      <c r="Q65" s="36"/>
      <c r="R65" s="36"/>
      <c r="S65" s="36"/>
      <c r="T65" s="36"/>
      <c r="U65" s="36"/>
      <c r="V65" s="36"/>
      <c r="W65" s="36"/>
      <c r="X65" s="36"/>
      <c r="Y65" s="36"/>
      <c r="Z65" s="27"/>
      <c r="AA65" s="36"/>
      <c r="AB65" s="30"/>
      <c r="AC65" s="30"/>
      <c r="AD65" s="27"/>
      <c r="AE65" s="26"/>
      <c r="AF65" s="32"/>
      <c r="AG65" s="36"/>
      <c r="AH65" s="36"/>
      <c r="AI65" s="36"/>
      <c r="AJ65" s="34"/>
      <c r="AK65" s="35"/>
      <c r="AL65" s="35"/>
      <c r="AM65" s="35"/>
      <c r="AN65" s="35"/>
      <c r="AO65" s="36"/>
      <c r="AP65" s="26"/>
      <c r="AQ65" s="26"/>
      <c r="AR65" s="26"/>
      <c r="AS65" s="26"/>
      <c r="AT65" s="26"/>
      <c r="AU65" s="26"/>
      <c r="AV65" s="26"/>
      <c r="AW65" s="26"/>
      <c r="AX65" s="37"/>
      <c r="AY65" s="37"/>
      <c r="AZ65" s="26"/>
    </row>
    <row r="66" spans="1:52" ht="15.75" customHeight="1" x14ac:dyDescent="0.25">
      <c r="A66" s="26"/>
      <c r="B66" s="26"/>
      <c r="C66" s="26"/>
      <c r="D66" s="26"/>
      <c r="E66" s="26"/>
      <c r="F66" s="26"/>
      <c r="G66" s="26"/>
      <c r="H66" s="26"/>
      <c r="I66" s="26"/>
      <c r="J66" s="26"/>
      <c r="K66" s="26"/>
      <c r="L66" s="27"/>
      <c r="M66" s="27"/>
      <c r="N66" s="26"/>
      <c r="O66" s="26"/>
      <c r="P66" s="26"/>
      <c r="Q66" s="36"/>
      <c r="R66" s="36"/>
      <c r="S66" s="36"/>
      <c r="T66" s="36"/>
      <c r="U66" s="36"/>
      <c r="V66" s="36"/>
      <c r="W66" s="36"/>
      <c r="X66" s="36"/>
      <c r="Y66" s="36"/>
      <c r="Z66" s="27"/>
      <c r="AA66" s="36"/>
      <c r="AB66" s="30"/>
      <c r="AC66" s="30"/>
      <c r="AD66" s="27"/>
      <c r="AE66" s="26"/>
      <c r="AF66" s="32"/>
      <c r="AG66" s="36"/>
      <c r="AH66" s="36"/>
      <c r="AI66" s="36"/>
      <c r="AJ66" s="34"/>
      <c r="AK66" s="35"/>
      <c r="AL66" s="35"/>
      <c r="AM66" s="35"/>
      <c r="AN66" s="35"/>
      <c r="AO66" s="36"/>
      <c r="AP66" s="26"/>
      <c r="AQ66" s="26"/>
      <c r="AR66" s="26"/>
      <c r="AS66" s="26"/>
      <c r="AT66" s="26"/>
      <c r="AU66" s="26"/>
      <c r="AV66" s="26"/>
      <c r="AW66" s="26"/>
      <c r="AX66" s="37"/>
      <c r="AY66" s="37"/>
      <c r="AZ66" s="26"/>
    </row>
    <row r="67" spans="1:52" ht="15.75" customHeight="1" x14ac:dyDescent="0.25">
      <c r="A67" s="26"/>
      <c r="B67" s="26"/>
      <c r="C67" s="26"/>
      <c r="D67" s="26"/>
      <c r="E67" s="26"/>
      <c r="F67" s="26"/>
      <c r="G67" s="26"/>
      <c r="H67" s="26"/>
      <c r="I67" s="26"/>
      <c r="J67" s="26"/>
      <c r="K67" s="26"/>
      <c r="L67" s="27"/>
      <c r="M67" s="27"/>
      <c r="N67" s="26"/>
      <c r="O67" s="26"/>
      <c r="P67" s="26"/>
      <c r="Q67" s="36"/>
      <c r="R67" s="36"/>
      <c r="S67" s="36"/>
      <c r="T67" s="36"/>
      <c r="U67" s="36"/>
      <c r="V67" s="36"/>
      <c r="W67" s="36"/>
      <c r="X67" s="36"/>
      <c r="Y67" s="36"/>
      <c r="Z67" s="27"/>
      <c r="AA67" s="36"/>
      <c r="AB67" s="30"/>
      <c r="AC67" s="30"/>
      <c r="AD67" s="27"/>
      <c r="AE67" s="26"/>
      <c r="AF67" s="32"/>
      <c r="AG67" s="36"/>
      <c r="AH67" s="36"/>
      <c r="AI67" s="36"/>
      <c r="AJ67" s="34"/>
      <c r="AK67" s="35"/>
      <c r="AL67" s="35"/>
      <c r="AM67" s="35"/>
      <c r="AN67" s="35"/>
      <c r="AO67" s="36"/>
      <c r="AP67" s="26"/>
      <c r="AQ67" s="26"/>
      <c r="AR67" s="26"/>
      <c r="AS67" s="26"/>
      <c r="AT67" s="26"/>
      <c r="AU67" s="26"/>
      <c r="AV67" s="26"/>
      <c r="AW67" s="26"/>
      <c r="AX67" s="37"/>
      <c r="AY67" s="37"/>
      <c r="AZ67" s="26"/>
    </row>
    <row r="68" spans="1:52" ht="15.75" customHeight="1" x14ac:dyDescent="0.25">
      <c r="A68" s="26"/>
      <c r="B68" s="26"/>
      <c r="C68" s="26"/>
      <c r="D68" s="26"/>
      <c r="E68" s="39"/>
      <c r="F68" s="26"/>
      <c r="G68" s="26"/>
      <c r="H68" s="26"/>
      <c r="I68" s="26"/>
      <c r="J68" s="26"/>
      <c r="K68" s="26"/>
      <c r="L68" s="27"/>
      <c r="M68" s="27"/>
      <c r="N68" s="26"/>
      <c r="O68" s="26"/>
      <c r="P68" s="26"/>
      <c r="Q68" s="36"/>
      <c r="R68" s="36"/>
      <c r="S68" s="36"/>
      <c r="T68" s="36"/>
      <c r="U68" s="36"/>
      <c r="V68" s="36"/>
      <c r="W68" s="36"/>
      <c r="X68" s="36"/>
      <c r="Y68" s="36"/>
      <c r="Z68" s="27"/>
      <c r="AA68" s="36"/>
      <c r="AB68" s="30"/>
      <c r="AC68" s="30"/>
      <c r="AD68" s="27"/>
      <c r="AE68" s="26"/>
      <c r="AF68" s="32"/>
      <c r="AG68" s="36"/>
      <c r="AH68" s="36"/>
      <c r="AI68" s="36"/>
      <c r="AJ68" s="34"/>
      <c r="AK68" s="35"/>
      <c r="AL68" s="35"/>
      <c r="AM68" s="35"/>
      <c r="AN68" s="35"/>
      <c r="AO68" s="36"/>
      <c r="AP68" s="26"/>
      <c r="AQ68" s="26"/>
      <c r="AR68" s="26"/>
      <c r="AS68" s="26"/>
      <c r="AT68" s="26"/>
      <c r="AU68" s="26"/>
      <c r="AV68" s="26"/>
      <c r="AW68" s="26"/>
      <c r="AX68" s="37"/>
      <c r="AY68" s="37"/>
      <c r="AZ68" s="26"/>
    </row>
    <row r="69" spans="1:52" ht="15.75" customHeight="1" x14ac:dyDescent="0.25">
      <c r="A69" s="26"/>
      <c r="B69" s="26"/>
      <c r="C69" s="26"/>
      <c r="D69" s="26"/>
      <c r="E69" s="26"/>
      <c r="F69" s="26"/>
      <c r="G69" s="26"/>
      <c r="H69" s="26"/>
      <c r="I69" s="26"/>
      <c r="J69" s="26"/>
      <c r="K69" s="26"/>
      <c r="L69" s="27"/>
      <c r="M69" s="27"/>
      <c r="N69" s="26"/>
      <c r="O69" s="26"/>
      <c r="P69" s="26"/>
      <c r="Q69" s="36"/>
      <c r="R69" s="36"/>
      <c r="S69" s="36"/>
      <c r="T69" s="36"/>
      <c r="U69" s="36"/>
      <c r="V69" s="36"/>
      <c r="W69" s="36"/>
      <c r="X69" s="36"/>
      <c r="Y69" s="36"/>
      <c r="Z69" s="27"/>
      <c r="AA69" s="36"/>
      <c r="AB69" s="30"/>
      <c r="AC69" s="30"/>
      <c r="AD69" s="27"/>
      <c r="AE69" s="26"/>
      <c r="AF69" s="32"/>
      <c r="AG69" s="36"/>
      <c r="AH69" s="36"/>
      <c r="AI69" s="36"/>
      <c r="AJ69" s="34"/>
      <c r="AK69" s="35"/>
      <c r="AL69" s="35"/>
      <c r="AM69" s="35"/>
      <c r="AN69" s="35"/>
      <c r="AO69" s="36"/>
      <c r="AP69" s="26"/>
      <c r="AQ69" s="26"/>
      <c r="AR69" s="26"/>
      <c r="AS69" s="26"/>
      <c r="AT69" s="26"/>
      <c r="AU69" s="26"/>
      <c r="AV69" s="26"/>
      <c r="AW69" s="26"/>
      <c r="AX69" s="37"/>
      <c r="AY69" s="37"/>
      <c r="AZ69" s="26"/>
    </row>
    <row r="70" spans="1:52" ht="15.75" customHeight="1" x14ac:dyDescent="0.25">
      <c r="A70" s="26"/>
      <c r="B70" s="26"/>
      <c r="C70" s="26"/>
      <c r="D70" s="26"/>
      <c r="E70" s="26"/>
      <c r="F70" s="26"/>
      <c r="G70" s="26"/>
      <c r="H70" s="26"/>
      <c r="I70" s="26"/>
      <c r="J70" s="26"/>
      <c r="K70" s="26"/>
      <c r="L70" s="27"/>
      <c r="M70" s="27"/>
      <c r="N70" s="26"/>
      <c r="O70" s="26"/>
      <c r="P70" s="26"/>
      <c r="Q70" s="36"/>
      <c r="R70" s="36"/>
      <c r="S70" s="36"/>
      <c r="T70" s="36"/>
      <c r="U70" s="36"/>
      <c r="V70" s="36"/>
      <c r="W70" s="36"/>
      <c r="X70" s="36"/>
      <c r="Y70" s="36"/>
      <c r="Z70" s="26"/>
      <c r="AA70" s="36"/>
      <c r="AB70" s="30"/>
      <c r="AC70" s="30"/>
      <c r="AD70" s="27"/>
      <c r="AE70" s="26"/>
      <c r="AF70" s="36"/>
      <c r="AG70" s="36"/>
      <c r="AH70" s="36"/>
      <c r="AI70" s="36"/>
      <c r="AJ70" s="34"/>
      <c r="AK70" s="35"/>
      <c r="AL70" s="35"/>
      <c r="AM70" s="35"/>
      <c r="AN70" s="35"/>
      <c r="AO70" s="36"/>
      <c r="AP70" s="26"/>
      <c r="AQ70" s="26"/>
      <c r="AR70" s="26"/>
      <c r="AS70" s="26"/>
      <c r="AT70" s="26"/>
      <c r="AU70" s="26"/>
      <c r="AV70" s="26"/>
      <c r="AW70" s="26"/>
      <c r="AX70" s="37"/>
      <c r="AY70" s="37"/>
      <c r="AZ70" s="26"/>
    </row>
    <row r="71" spans="1:52" ht="15.75" customHeight="1" x14ac:dyDescent="0.25">
      <c r="A71" s="26"/>
      <c r="B71" s="26"/>
      <c r="C71" s="26"/>
      <c r="D71" s="26"/>
      <c r="E71" s="26"/>
      <c r="F71" s="26"/>
      <c r="G71" s="26"/>
      <c r="H71" s="26"/>
      <c r="I71" s="26"/>
      <c r="J71" s="26"/>
      <c r="K71" s="26"/>
      <c r="L71" s="27"/>
      <c r="M71" s="27"/>
      <c r="N71" s="26"/>
      <c r="O71" s="26"/>
      <c r="P71" s="26"/>
      <c r="Q71" s="36"/>
      <c r="R71" s="36"/>
      <c r="S71" s="36"/>
      <c r="T71" s="36"/>
      <c r="U71" s="36"/>
      <c r="V71" s="36"/>
      <c r="W71" s="36"/>
      <c r="X71" s="36"/>
      <c r="Y71" s="36"/>
      <c r="Z71" s="27"/>
      <c r="AA71" s="36"/>
      <c r="AB71" s="30"/>
      <c r="AC71" s="30"/>
      <c r="AD71" s="27"/>
      <c r="AE71" s="26"/>
      <c r="AF71" s="32"/>
      <c r="AG71" s="36"/>
      <c r="AH71" s="36"/>
      <c r="AI71" s="36"/>
      <c r="AJ71" s="34"/>
      <c r="AK71" s="35"/>
      <c r="AL71" s="35"/>
      <c r="AM71" s="35"/>
      <c r="AN71" s="35"/>
      <c r="AO71" s="36"/>
      <c r="AP71" s="26"/>
      <c r="AQ71" s="26"/>
      <c r="AR71" s="26"/>
      <c r="AS71" s="26"/>
      <c r="AT71" s="26"/>
      <c r="AU71" s="26"/>
      <c r="AV71" s="26"/>
      <c r="AW71" s="26"/>
      <c r="AX71" s="37"/>
      <c r="AY71" s="37"/>
      <c r="AZ71" s="26"/>
    </row>
    <row r="72" spans="1:52" ht="15.75" customHeight="1" x14ac:dyDescent="0.25">
      <c r="A72" s="26"/>
      <c r="B72" s="26"/>
      <c r="C72" s="26"/>
      <c r="D72" s="26"/>
      <c r="E72" s="26"/>
      <c r="F72" s="26"/>
      <c r="G72" s="26"/>
      <c r="H72" s="26"/>
      <c r="I72" s="26"/>
      <c r="J72" s="26"/>
      <c r="K72" s="26"/>
      <c r="L72" s="27"/>
      <c r="M72" s="27"/>
      <c r="N72" s="26"/>
      <c r="O72" s="26"/>
      <c r="P72" s="26"/>
      <c r="Q72" s="36"/>
      <c r="R72" s="36"/>
      <c r="S72" s="36"/>
      <c r="T72" s="36"/>
      <c r="U72" s="36"/>
      <c r="V72" s="36"/>
      <c r="W72" s="36"/>
      <c r="X72" s="36"/>
      <c r="Y72" s="36"/>
      <c r="Z72" s="27"/>
      <c r="AA72" s="36"/>
      <c r="AB72" s="30"/>
      <c r="AC72" s="30"/>
      <c r="AD72" s="27"/>
      <c r="AE72" s="26"/>
      <c r="AF72" s="32"/>
      <c r="AG72" s="36"/>
      <c r="AH72" s="36"/>
      <c r="AI72" s="36"/>
      <c r="AJ72" s="34"/>
      <c r="AK72" s="35"/>
      <c r="AL72" s="35"/>
      <c r="AM72" s="35"/>
      <c r="AN72" s="35"/>
      <c r="AO72" s="36"/>
      <c r="AP72" s="26"/>
      <c r="AQ72" s="26"/>
      <c r="AR72" s="26"/>
      <c r="AS72" s="26"/>
      <c r="AT72" s="26"/>
      <c r="AU72" s="26"/>
      <c r="AV72" s="26"/>
      <c r="AW72" s="26"/>
      <c r="AX72" s="37"/>
      <c r="AY72" s="37"/>
      <c r="AZ72" s="26"/>
    </row>
    <row r="73" spans="1:52" ht="15.75" customHeight="1" x14ac:dyDescent="0.25">
      <c r="A73" s="26"/>
      <c r="B73" s="26"/>
      <c r="C73" s="26"/>
      <c r="D73" s="26"/>
      <c r="E73" s="26"/>
      <c r="F73" s="26"/>
      <c r="G73" s="26"/>
      <c r="H73" s="26"/>
      <c r="I73" s="26"/>
      <c r="J73" s="26"/>
      <c r="K73" s="26"/>
      <c r="L73" s="27"/>
      <c r="M73" s="27"/>
      <c r="N73" s="26"/>
      <c r="O73" s="26"/>
      <c r="P73" s="26"/>
      <c r="Q73" s="36"/>
      <c r="R73" s="36"/>
      <c r="S73" s="36"/>
      <c r="T73" s="36"/>
      <c r="U73" s="36"/>
      <c r="V73" s="36"/>
      <c r="W73" s="36"/>
      <c r="X73" s="36"/>
      <c r="Y73" s="36"/>
      <c r="Z73" s="27"/>
      <c r="AA73" s="36"/>
      <c r="AB73" s="30"/>
      <c r="AC73" s="30"/>
      <c r="AD73" s="27"/>
      <c r="AE73" s="26"/>
      <c r="AF73" s="32"/>
      <c r="AG73" s="36"/>
      <c r="AH73" s="36"/>
      <c r="AI73" s="36"/>
      <c r="AJ73" s="34"/>
      <c r="AK73" s="35"/>
      <c r="AL73" s="35"/>
      <c r="AM73" s="35"/>
      <c r="AN73" s="35"/>
      <c r="AO73" s="36"/>
      <c r="AP73" s="26"/>
      <c r="AQ73" s="26"/>
      <c r="AR73" s="26"/>
      <c r="AS73" s="26"/>
      <c r="AT73" s="26"/>
      <c r="AU73" s="26"/>
      <c r="AV73" s="26"/>
      <c r="AW73" s="26"/>
      <c r="AX73" s="37"/>
      <c r="AY73" s="37"/>
      <c r="AZ73" s="26"/>
    </row>
    <row r="74" spans="1:52" ht="15.75" customHeight="1" x14ac:dyDescent="0.25">
      <c r="A74" s="26"/>
      <c r="B74" s="26"/>
      <c r="C74" s="26"/>
      <c r="D74" s="26"/>
      <c r="E74" s="26"/>
      <c r="F74" s="26"/>
      <c r="G74" s="26"/>
      <c r="H74" s="26"/>
      <c r="I74" s="26"/>
      <c r="J74" s="26"/>
      <c r="K74" s="26"/>
      <c r="L74" s="27"/>
      <c r="M74" s="27"/>
      <c r="N74" s="26"/>
      <c r="O74" s="26"/>
      <c r="P74" s="26"/>
      <c r="Q74" s="36"/>
      <c r="R74" s="27"/>
      <c r="S74" s="36"/>
      <c r="T74" s="36"/>
      <c r="U74" s="36"/>
      <c r="V74" s="36"/>
      <c r="W74" s="36"/>
      <c r="X74" s="36"/>
      <c r="Y74" s="36"/>
      <c r="Z74" s="28"/>
      <c r="AA74" s="36"/>
      <c r="AB74" s="30"/>
      <c r="AC74" s="30"/>
      <c r="AD74" s="27"/>
      <c r="AE74" s="26"/>
      <c r="AF74" s="36"/>
      <c r="AG74" s="36"/>
      <c r="AH74" s="36"/>
      <c r="AI74" s="36"/>
      <c r="AJ74" s="34"/>
      <c r="AK74" s="35"/>
      <c r="AL74" s="35"/>
      <c r="AM74" s="35"/>
      <c r="AN74" s="35"/>
      <c r="AO74" s="36"/>
      <c r="AP74" s="26"/>
      <c r="AQ74" s="26"/>
      <c r="AR74" s="26"/>
      <c r="AS74" s="38"/>
      <c r="AT74" s="39"/>
      <c r="AU74" s="39"/>
      <c r="AV74" s="26"/>
      <c r="AW74" s="26"/>
      <c r="AX74" s="37"/>
      <c r="AY74" s="37"/>
      <c r="AZ74" s="26"/>
    </row>
    <row r="75" spans="1:52" ht="15.75" customHeight="1" x14ac:dyDescent="0.25">
      <c r="A75" s="26"/>
      <c r="B75" s="26"/>
      <c r="C75" s="26"/>
      <c r="D75" s="26"/>
      <c r="E75" s="26"/>
      <c r="F75" s="26"/>
      <c r="G75" s="26"/>
      <c r="H75" s="26"/>
      <c r="I75" s="26"/>
      <c r="J75" s="26"/>
      <c r="K75" s="26"/>
      <c r="L75" s="27"/>
      <c r="M75" s="27"/>
      <c r="N75" s="26"/>
      <c r="O75" s="26"/>
      <c r="P75" s="26"/>
      <c r="Q75" s="36"/>
      <c r="R75" s="36"/>
      <c r="S75" s="36"/>
      <c r="T75" s="36"/>
      <c r="U75" s="36"/>
      <c r="V75" s="36"/>
      <c r="W75" s="36"/>
      <c r="X75" s="36"/>
      <c r="Y75" s="36"/>
      <c r="Z75" s="27"/>
      <c r="AA75" s="36"/>
      <c r="AB75" s="30"/>
      <c r="AC75" s="30"/>
      <c r="AD75" s="27"/>
      <c r="AE75" s="26"/>
      <c r="AF75" s="32"/>
      <c r="AG75" s="36"/>
      <c r="AH75" s="36"/>
      <c r="AI75" s="36"/>
      <c r="AJ75" s="34"/>
      <c r="AK75" s="35"/>
      <c r="AL75" s="35"/>
      <c r="AM75" s="35"/>
      <c r="AN75" s="35"/>
      <c r="AO75" s="36"/>
      <c r="AP75" s="26"/>
      <c r="AQ75" s="26"/>
      <c r="AR75" s="26"/>
      <c r="AS75" s="26"/>
      <c r="AT75" s="26"/>
      <c r="AU75" s="26"/>
      <c r="AV75" s="26"/>
      <c r="AW75" s="26"/>
      <c r="AX75" s="37"/>
      <c r="AY75" s="37"/>
      <c r="AZ75" s="26"/>
    </row>
    <row r="76" spans="1:52" ht="15.75" customHeight="1" x14ac:dyDescent="0.25">
      <c r="A76" s="26"/>
      <c r="B76" s="26"/>
      <c r="C76" s="26"/>
      <c r="D76" s="26"/>
      <c r="E76" s="26"/>
      <c r="F76" s="26"/>
      <c r="G76" s="26"/>
      <c r="H76" s="26"/>
      <c r="I76" s="26"/>
      <c r="J76" s="26"/>
      <c r="K76" s="26"/>
      <c r="L76" s="27"/>
      <c r="M76" s="27"/>
      <c r="N76" s="26"/>
      <c r="O76" s="26"/>
      <c r="P76" s="26"/>
      <c r="Q76" s="36"/>
      <c r="R76" s="36"/>
      <c r="S76" s="36"/>
      <c r="T76" s="36"/>
      <c r="U76" s="36"/>
      <c r="V76" s="36"/>
      <c r="W76" s="36"/>
      <c r="X76" s="36"/>
      <c r="Y76" s="36"/>
      <c r="Z76" s="27"/>
      <c r="AA76" s="36"/>
      <c r="AB76" s="30"/>
      <c r="AC76" s="30"/>
      <c r="AD76" s="27"/>
      <c r="AE76" s="26"/>
      <c r="AF76" s="32"/>
      <c r="AG76" s="36"/>
      <c r="AH76" s="36"/>
      <c r="AI76" s="36"/>
      <c r="AJ76" s="34"/>
      <c r="AK76" s="35"/>
      <c r="AL76" s="35"/>
      <c r="AM76" s="35"/>
      <c r="AN76" s="35"/>
      <c r="AO76" s="36"/>
      <c r="AP76" s="26"/>
      <c r="AQ76" s="26"/>
      <c r="AR76" s="26"/>
      <c r="AS76" s="26"/>
      <c r="AT76" s="26"/>
      <c r="AU76" s="26"/>
      <c r="AV76" s="26"/>
      <c r="AW76" s="26"/>
      <c r="AX76" s="37"/>
      <c r="AY76" s="37"/>
      <c r="AZ76" s="26"/>
    </row>
    <row r="77" spans="1:52" ht="15.75" customHeight="1" x14ac:dyDescent="0.25">
      <c r="A77" s="26"/>
      <c r="B77" s="26"/>
      <c r="C77" s="26"/>
      <c r="D77" s="26"/>
      <c r="E77" s="26"/>
      <c r="F77" s="26"/>
      <c r="G77" s="26"/>
      <c r="H77" s="26"/>
      <c r="I77" s="26"/>
      <c r="J77" s="26"/>
      <c r="K77" s="26"/>
      <c r="L77" s="27"/>
      <c r="M77" s="27"/>
      <c r="N77" s="26"/>
      <c r="O77" s="26"/>
      <c r="P77" s="26"/>
      <c r="Q77" s="36"/>
      <c r="R77" s="36"/>
      <c r="S77" s="36"/>
      <c r="T77" s="36"/>
      <c r="U77" s="36"/>
      <c r="V77" s="36"/>
      <c r="W77" s="36"/>
      <c r="X77" s="36"/>
      <c r="Y77" s="36"/>
      <c r="Z77" s="26"/>
      <c r="AA77" s="36"/>
      <c r="AB77" s="30"/>
      <c r="AC77" s="30"/>
      <c r="AD77" s="27"/>
      <c r="AE77" s="26"/>
      <c r="AF77" s="32"/>
      <c r="AG77" s="36"/>
      <c r="AH77" s="36"/>
      <c r="AI77" s="36"/>
      <c r="AJ77" s="34"/>
      <c r="AK77" s="35"/>
      <c r="AL77" s="35"/>
      <c r="AM77" s="35"/>
      <c r="AN77" s="35"/>
      <c r="AO77" s="36"/>
      <c r="AP77" s="26"/>
      <c r="AQ77" s="26"/>
      <c r="AR77" s="26"/>
      <c r="AS77" s="26"/>
      <c r="AT77" s="26"/>
      <c r="AU77" s="26"/>
      <c r="AV77" s="26"/>
      <c r="AW77" s="26"/>
      <c r="AX77" s="37"/>
      <c r="AY77" s="37"/>
      <c r="AZ77" s="26"/>
    </row>
    <row r="78" spans="1:52" ht="15.75" customHeight="1" x14ac:dyDescent="0.25">
      <c r="A78" s="26"/>
      <c r="B78" s="26"/>
      <c r="C78" s="26"/>
      <c r="D78" s="26"/>
      <c r="E78" s="26"/>
      <c r="F78" s="26"/>
      <c r="G78" s="26"/>
      <c r="H78" s="26"/>
      <c r="I78" s="26"/>
      <c r="J78" s="26"/>
      <c r="K78" s="26"/>
      <c r="L78" s="27"/>
      <c r="M78" s="27"/>
      <c r="N78" s="26"/>
      <c r="O78" s="26"/>
      <c r="P78" s="26"/>
      <c r="Q78" s="36"/>
      <c r="R78" s="36"/>
      <c r="S78" s="36"/>
      <c r="T78" s="36"/>
      <c r="U78" s="36"/>
      <c r="V78" s="36"/>
      <c r="W78" s="36"/>
      <c r="X78" s="36"/>
      <c r="Y78" s="36"/>
      <c r="Z78" s="26"/>
      <c r="AA78" s="36"/>
      <c r="AB78" s="30"/>
      <c r="AC78" s="30"/>
      <c r="AD78" s="27"/>
      <c r="AE78" s="26"/>
      <c r="AF78" s="32"/>
      <c r="AG78" s="36"/>
      <c r="AH78" s="36"/>
      <c r="AI78" s="36"/>
      <c r="AJ78" s="34"/>
      <c r="AK78" s="35"/>
      <c r="AL78" s="35"/>
      <c r="AM78" s="35"/>
      <c r="AN78" s="35"/>
      <c r="AO78" s="36"/>
      <c r="AP78" s="26"/>
      <c r="AQ78" s="26"/>
      <c r="AR78" s="26"/>
      <c r="AS78" s="26"/>
      <c r="AT78" s="26"/>
      <c r="AU78" s="26"/>
      <c r="AV78" s="26"/>
      <c r="AW78" s="26"/>
      <c r="AX78" s="37"/>
      <c r="AY78" s="37"/>
      <c r="AZ78" s="26"/>
    </row>
    <row r="79" spans="1:52" ht="15.75" customHeight="1" x14ac:dyDescent="0.25">
      <c r="A79" s="26"/>
      <c r="B79" s="26"/>
      <c r="C79" s="26"/>
      <c r="D79" s="26"/>
      <c r="E79" s="26"/>
      <c r="F79" s="26"/>
      <c r="G79" s="26"/>
      <c r="H79" s="26"/>
      <c r="I79" s="26"/>
      <c r="J79" s="26"/>
      <c r="K79" s="26"/>
      <c r="L79" s="27"/>
      <c r="M79" s="27"/>
      <c r="N79" s="26"/>
      <c r="O79" s="26"/>
      <c r="P79" s="26"/>
      <c r="Q79" s="36"/>
      <c r="R79" s="36"/>
      <c r="S79" s="36"/>
      <c r="T79" s="36"/>
      <c r="U79" s="36"/>
      <c r="V79" s="36"/>
      <c r="W79" s="36"/>
      <c r="X79" s="36"/>
      <c r="Y79" s="36"/>
      <c r="Z79" s="27"/>
      <c r="AA79" s="36"/>
      <c r="AB79" s="30"/>
      <c r="AC79" s="30"/>
      <c r="AD79" s="27"/>
      <c r="AE79" s="26"/>
      <c r="AF79" s="32"/>
      <c r="AG79" s="36"/>
      <c r="AH79" s="36"/>
      <c r="AI79" s="36"/>
      <c r="AJ79" s="34"/>
      <c r="AK79" s="35"/>
      <c r="AL79" s="35"/>
      <c r="AM79" s="35"/>
      <c r="AN79" s="35"/>
      <c r="AO79" s="36"/>
      <c r="AP79" s="26"/>
      <c r="AQ79" s="26"/>
      <c r="AR79" s="26"/>
      <c r="AS79" s="26"/>
      <c r="AT79" s="26"/>
      <c r="AU79" s="26"/>
      <c r="AV79" s="26"/>
      <c r="AW79" s="26"/>
      <c r="AX79" s="37"/>
      <c r="AY79" s="37"/>
      <c r="AZ79" s="26"/>
    </row>
    <row r="80" spans="1:52" ht="15.75" customHeight="1" x14ac:dyDescent="0.25">
      <c r="A80" s="26"/>
      <c r="B80" s="26"/>
      <c r="C80" s="26"/>
      <c r="D80" s="26"/>
      <c r="E80" s="26"/>
      <c r="F80" s="26"/>
      <c r="G80" s="26"/>
      <c r="H80" s="26"/>
      <c r="I80" s="26"/>
      <c r="J80" s="26"/>
      <c r="K80" s="26"/>
      <c r="L80" s="27"/>
      <c r="M80" s="27"/>
      <c r="N80" s="26"/>
      <c r="O80" s="26"/>
      <c r="P80" s="26"/>
      <c r="Q80" s="36"/>
      <c r="R80" s="36"/>
      <c r="S80" s="36"/>
      <c r="T80" s="36"/>
      <c r="U80" s="36"/>
      <c r="V80" s="36"/>
      <c r="W80" s="36"/>
      <c r="X80" s="36"/>
      <c r="Y80" s="36"/>
      <c r="Z80" s="27"/>
      <c r="AA80" s="36"/>
      <c r="AB80" s="30"/>
      <c r="AC80" s="30"/>
      <c r="AD80" s="27"/>
      <c r="AE80" s="26"/>
      <c r="AF80" s="32"/>
      <c r="AG80" s="36"/>
      <c r="AH80" s="36"/>
      <c r="AI80" s="36"/>
      <c r="AJ80" s="34"/>
      <c r="AK80" s="35"/>
      <c r="AL80" s="35"/>
      <c r="AM80" s="35"/>
      <c r="AN80" s="35"/>
      <c r="AO80" s="36"/>
      <c r="AP80" s="26"/>
      <c r="AQ80" s="26"/>
      <c r="AR80" s="26"/>
      <c r="AS80" s="26"/>
      <c r="AT80" s="26"/>
      <c r="AU80" s="26"/>
      <c r="AV80" s="26"/>
      <c r="AW80" s="26"/>
      <c r="AX80" s="37"/>
      <c r="AY80" s="37"/>
      <c r="AZ80" s="26"/>
    </row>
    <row r="81" spans="1:52" ht="15.75" customHeight="1" x14ac:dyDescent="0.25">
      <c r="A81" s="26"/>
      <c r="B81" s="26"/>
      <c r="C81" s="26"/>
      <c r="D81" s="26"/>
      <c r="E81" s="39"/>
      <c r="F81" s="26"/>
      <c r="G81" s="26"/>
      <c r="H81" s="26"/>
      <c r="I81" s="26"/>
      <c r="J81" s="26"/>
      <c r="K81" s="26"/>
      <c r="L81" s="27"/>
      <c r="M81" s="27"/>
      <c r="N81" s="26"/>
      <c r="O81" s="26"/>
      <c r="P81" s="26"/>
      <c r="Q81" s="36"/>
      <c r="R81" s="27"/>
      <c r="S81" s="36"/>
      <c r="T81" s="36"/>
      <c r="U81" s="36"/>
      <c r="V81" s="36"/>
      <c r="W81" s="36"/>
      <c r="X81" s="36"/>
      <c r="Y81" s="36"/>
      <c r="Z81" s="27"/>
      <c r="AA81" s="36"/>
      <c r="AB81" s="30"/>
      <c r="AC81" s="30"/>
      <c r="AD81" s="27"/>
      <c r="AE81" s="26"/>
      <c r="AF81" s="32"/>
      <c r="AG81" s="36"/>
      <c r="AH81" s="36"/>
      <c r="AI81" s="36"/>
      <c r="AJ81" s="34"/>
      <c r="AK81" s="35"/>
      <c r="AL81" s="35"/>
      <c r="AM81" s="35"/>
      <c r="AN81" s="35"/>
      <c r="AO81" s="36"/>
      <c r="AP81" s="26"/>
      <c r="AQ81" s="26"/>
      <c r="AR81" s="26"/>
      <c r="AS81" s="38"/>
      <c r="AT81" s="39"/>
      <c r="AU81" s="39"/>
      <c r="AV81" s="26"/>
      <c r="AW81" s="26"/>
      <c r="AX81" s="37"/>
      <c r="AY81" s="37"/>
      <c r="AZ81" s="26"/>
    </row>
    <row r="82" spans="1:52" ht="15.75" customHeight="1" x14ac:dyDescent="0.25">
      <c r="A82" s="26"/>
      <c r="B82" s="26"/>
      <c r="C82" s="26"/>
      <c r="D82" s="26"/>
      <c r="E82" s="39"/>
      <c r="F82" s="26"/>
      <c r="G82" s="26"/>
      <c r="H82" s="26"/>
      <c r="I82" s="26"/>
      <c r="J82" s="26"/>
      <c r="K82" s="26"/>
      <c r="L82" s="27"/>
      <c r="M82" s="27"/>
      <c r="N82" s="26"/>
      <c r="O82" s="26"/>
      <c r="P82" s="26"/>
      <c r="Q82" s="36"/>
      <c r="R82" s="27"/>
      <c r="S82" s="36"/>
      <c r="T82" s="36"/>
      <c r="U82" s="36"/>
      <c r="V82" s="36"/>
      <c r="W82" s="36"/>
      <c r="X82" s="36"/>
      <c r="Y82" s="36"/>
      <c r="Z82" s="27"/>
      <c r="AA82" s="36"/>
      <c r="AB82" s="30"/>
      <c r="AC82" s="30"/>
      <c r="AD82" s="27"/>
      <c r="AE82" s="26"/>
      <c r="AF82" s="32"/>
      <c r="AG82" s="36"/>
      <c r="AH82" s="36"/>
      <c r="AI82" s="36"/>
      <c r="AJ82" s="34"/>
      <c r="AK82" s="35"/>
      <c r="AL82" s="35"/>
      <c r="AM82" s="35"/>
      <c r="AN82" s="35"/>
      <c r="AO82" s="36"/>
      <c r="AP82" s="26"/>
      <c r="AQ82" s="26"/>
      <c r="AR82" s="26"/>
      <c r="AS82" s="38"/>
      <c r="AT82" s="38"/>
      <c r="AU82" s="38"/>
      <c r="AV82" s="26"/>
      <c r="AW82" s="26"/>
      <c r="AX82" s="37"/>
      <c r="AY82" s="37"/>
      <c r="AZ82" s="26"/>
    </row>
    <row r="83" spans="1:52" ht="15.75" customHeight="1" x14ac:dyDescent="0.25">
      <c r="A83" s="26"/>
      <c r="B83" s="26"/>
      <c r="C83" s="26"/>
      <c r="D83" s="26"/>
      <c r="E83" s="39"/>
      <c r="F83" s="26"/>
      <c r="G83" s="26"/>
      <c r="H83" s="26"/>
      <c r="I83" s="26"/>
      <c r="J83" s="26"/>
      <c r="K83" s="26"/>
      <c r="L83" s="27"/>
      <c r="M83" s="27"/>
      <c r="N83" s="26"/>
      <c r="O83" s="26"/>
      <c r="P83" s="26"/>
      <c r="Q83" s="36"/>
      <c r="R83" s="27"/>
      <c r="S83" s="36"/>
      <c r="T83" s="36"/>
      <c r="U83" s="36"/>
      <c r="V83" s="36"/>
      <c r="W83" s="36"/>
      <c r="X83" s="36"/>
      <c r="Y83" s="36"/>
      <c r="Z83" s="27"/>
      <c r="AA83" s="36"/>
      <c r="AB83" s="30"/>
      <c r="AC83" s="30"/>
      <c r="AD83" s="27"/>
      <c r="AE83" s="26"/>
      <c r="AF83" s="32"/>
      <c r="AG83" s="36"/>
      <c r="AH83" s="36"/>
      <c r="AI83" s="36"/>
      <c r="AJ83" s="34"/>
      <c r="AK83" s="35"/>
      <c r="AL83" s="35"/>
      <c r="AM83" s="35"/>
      <c r="AN83" s="35"/>
      <c r="AO83" s="36"/>
      <c r="AP83" s="26"/>
      <c r="AQ83" s="26"/>
      <c r="AR83" s="26"/>
      <c r="AS83" s="38"/>
      <c r="AT83" s="39"/>
      <c r="AU83" s="39"/>
      <c r="AV83" s="26"/>
      <c r="AW83" s="26"/>
      <c r="AX83" s="37"/>
      <c r="AY83" s="37"/>
      <c r="AZ83" s="26"/>
    </row>
    <row r="84" spans="1:52" ht="15.75" customHeight="1" x14ac:dyDescent="0.25">
      <c r="A84" s="26"/>
      <c r="B84" s="26"/>
      <c r="C84" s="26"/>
      <c r="D84" s="26"/>
      <c r="E84" s="39"/>
      <c r="F84" s="26"/>
      <c r="G84" s="26"/>
      <c r="H84" s="26"/>
      <c r="I84" s="26"/>
      <c r="J84" s="26"/>
      <c r="K84" s="26"/>
      <c r="L84" s="27"/>
      <c r="M84" s="27"/>
      <c r="N84" s="26"/>
      <c r="O84" s="26"/>
      <c r="P84" s="26"/>
      <c r="Q84" s="36"/>
      <c r="R84" s="27"/>
      <c r="S84" s="36"/>
      <c r="T84" s="36"/>
      <c r="U84" s="36"/>
      <c r="V84" s="36"/>
      <c r="W84" s="36"/>
      <c r="X84" s="36"/>
      <c r="Y84" s="36"/>
      <c r="Z84" s="27"/>
      <c r="AA84" s="36"/>
      <c r="AB84" s="30"/>
      <c r="AC84" s="30"/>
      <c r="AD84" s="27"/>
      <c r="AE84" s="26"/>
      <c r="AF84" s="32"/>
      <c r="AG84" s="36"/>
      <c r="AH84" s="36"/>
      <c r="AI84" s="36"/>
      <c r="AJ84" s="34"/>
      <c r="AK84" s="35"/>
      <c r="AL84" s="35"/>
      <c r="AM84" s="35"/>
      <c r="AN84" s="35"/>
      <c r="AO84" s="36"/>
      <c r="AP84" s="26"/>
      <c r="AQ84" s="26"/>
      <c r="AR84" s="26"/>
      <c r="AS84" s="38"/>
      <c r="AT84" s="39"/>
      <c r="AU84" s="39"/>
      <c r="AV84" s="26"/>
      <c r="AW84" s="26"/>
      <c r="AX84" s="37"/>
      <c r="AY84" s="37"/>
      <c r="AZ84" s="26"/>
    </row>
    <row r="85" spans="1:52" ht="15.75" customHeight="1" x14ac:dyDescent="0.25">
      <c r="A85" s="26"/>
      <c r="B85" s="26"/>
      <c r="C85" s="26"/>
      <c r="D85" s="26"/>
      <c r="E85" s="39"/>
      <c r="F85" s="26"/>
      <c r="G85" s="26"/>
      <c r="H85" s="26"/>
      <c r="I85" s="26"/>
      <c r="J85" s="26"/>
      <c r="K85" s="26"/>
      <c r="L85" s="27"/>
      <c r="M85" s="27"/>
      <c r="N85" s="26"/>
      <c r="O85" s="26"/>
      <c r="P85" s="26"/>
      <c r="Q85" s="36"/>
      <c r="R85" s="27"/>
      <c r="S85" s="36"/>
      <c r="T85" s="36"/>
      <c r="U85" s="36"/>
      <c r="V85" s="36"/>
      <c r="W85" s="36"/>
      <c r="X85" s="36"/>
      <c r="Y85" s="36"/>
      <c r="Z85" s="27"/>
      <c r="AA85" s="36"/>
      <c r="AB85" s="30"/>
      <c r="AC85" s="30"/>
      <c r="AD85" s="27"/>
      <c r="AE85" s="26"/>
      <c r="AF85" s="32"/>
      <c r="AG85" s="36"/>
      <c r="AH85" s="36"/>
      <c r="AI85" s="36"/>
      <c r="AJ85" s="34"/>
      <c r="AK85" s="35"/>
      <c r="AL85" s="35"/>
      <c r="AM85" s="35"/>
      <c r="AN85" s="35"/>
      <c r="AO85" s="36"/>
      <c r="AP85" s="26"/>
      <c r="AQ85" s="26"/>
      <c r="AR85" s="26"/>
      <c r="AS85" s="38"/>
      <c r="AT85" s="39"/>
      <c r="AU85" s="39"/>
      <c r="AV85" s="26"/>
      <c r="AW85" s="26"/>
      <c r="AX85" s="37"/>
      <c r="AY85" s="37"/>
      <c r="AZ85" s="26"/>
    </row>
    <row r="86" spans="1:52" ht="15.75" customHeight="1" x14ac:dyDescent="0.25">
      <c r="A86" s="26"/>
      <c r="B86" s="26"/>
      <c r="C86" s="26"/>
      <c r="D86" s="26"/>
      <c r="E86" s="39"/>
      <c r="F86" s="26"/>
      <c r="G86" s="26"/>
      <c r="H86" s="26"/>
      <c r="I86" s="26"/>
      <c r="J86" s="26"/>
      <c r="K86" s="26"/>
      <c r="L86" s="27"/>
      <c r="M86" s="27"/>
      <c r="N86" s="26"/>
      <c r="O86" s="26"/>
      <c r="P86" s="26"/>
      <c r="Q86" s="36"/>
      <c r="R86" s="27"/>
      <c r="S86" s="36"/>
      <c r="T86" s="36"/>
      <c r="U86" s="36"/>
      <c r="V86" s="36"/>
      <c r="W86" s="36"/>
      <c r="X86" s="36"/>
      <c r="Y86" s="36"/>
      <c r="Z86" s="27"/>
      <c r="AA86" s="36"/>
      <c r="AB86" s="30"/>
      <c r="AC86" s="30"/>
      <c r="AD86" s="27"/>
      <c r="AE86" s="26"/>
      <c r="AF86" s="32"/>
      <c r="AG86" s="36"/>
      <c r="AH86" s="36"/>
      <c r="AI86" s="36"/>
      <c r="AJ86" s="34"/>
      <c r="AK86" s="35"/>
      <c r="AL86" s="35"/>
      <c r="AM86" s="35"/>
      <c r="AN86" s="35"/>
      <c r="AO86" s="36"/>
      <c r="AP86" s="26"/>
      <c r="AQ86" s="26"/>
      <c r="AR86" s="26"/>
      <c r="AS86" s="38"/>
      <c r="AT86" s="38"/>
      <c r="AU86" s="38"/>
      <c r="AV86" s="26"/>
      <c r="AW86" s="26"/>
      <c r="AX86" s="37"/>
      <c r="AY86" s="37"/>
      <c r="AZ86" s="26"/>
    </row>
    <row r="87" spans="1:52" ht="15.75" customHeight="1" x14ac:dyDescent="0.25">
      <c r="A87" s="26"/>
      <c r="B87" s="26"/>
      <c r="C87" s="26"/>
      <c r="D87" s="26"/>
      <c r="E87" s="39"/>
      <c r="F87" s="26"/>
      <c r="G87" s="26"/>
      <c r="H87" s="26"/>
      <c r="I87" s="26"/>
      <c r="J87" s="26"/>
      <c r="K87" s="26"/>
      <c r="L87" s="27"/>
      <c r="M87" s="27"/>
      <c r="N87" s="26"/>
      <c r="O87" s="26"/>
      <c r="P87" s="26"/>
      <c r="Q87" s="36"/>
      <c r="R87" s="27"/>
      <c r="S87" s="36"/>
      <c r="T87" s="36"/>
      <c r="U87" s="36"/>
      <c r="V87" s="36"/>
      <c r="W87" s="36"/>
      <c r="X87" s="36"/>
      <c r="Y87" s="36"/>
      <c r="Z87" s="27"/>
      <c r="AA87" s="36"/>
      <c r="AB87" s="30"/>
      <c r="AC87" s="30"/>
      <c r="AD87" s="27"/>
      <c r="AE87" s="26"/>
      <c r="AF87" s="32"/>
      <c r="AG87" s="36"/>
      <c r="AH87" s="36"/>
      <c r="AI87" s="36"/>
      <c r="AJ87" s="34"/>
      <c r="AK87" s="35"/>
      <c r="AL87" s="35"/>
      <c r="AM87" s="35"/>
      <c r="AN87" s="35"/>
      <c r="AO87" s="36"/>
      <c r="AP87" s="26"/>
      <c r="AQ87" s="26"/>
      <c r="AR87" s="26"/>
      <c r="AS87" s="38"/>
      <c r="AT87" s="39"/>
      <c r="AU87" s="39"/>
      <c r="AV87" s="26"/>
      <c r="AW87" s="26"/>
      <c r="AX87" s="37"/>
      <c r="AY87" s="37"/>
      <c r="AZ87" s="26"/>
    </row>
    <row r="88" spans="1:52" ht="15.75" customHeight="1" x14ac:dyDescent="0.25">
      <c r="A88" s="26"/>
      <c r="B88" s="26"/>
      <c r="C88" s="26"/>
      <c r="D88" s="26"/>
      <c r="E88" s="39"/>
      <c r="F88" s="26"/>
      <c r="G88" s="26"/>
      <c r="H88" s="26"/>
      <c r="I88" s="26"/>
      <c r="J88" s="26"/>
      <c r="K88" s="26"/>
      <c r="L88" s="27"/>
      <c r="M88" s="27"/>
      <c r="N88" s="26"/>
      <c r="O88" s="26"/>
      <c r="P88" s="26"/>
      <c r="Q88" s="36"/>
      <c r="R88" s="27"/>
      <c r="S88" s="36"/>
      <c r="T88" s="36"/>
      <c r="U88" s="36"/>
      <c r="V88" s="36"/>
      <c r="W88" s="36"/>
      <c r="X88" s="36"/>
      <c r="Y88" s="36"/>
      <c r="Z88" s="27"/>
      <c r="AA88" s="36"/>
      <c r="AB88" s="30"/>
      <c r="AC88" s="30"/>
      <c r="AD88" s="27"/>
      <c r="AE88" s="26"/>
      <c r="AF88" s="32"/>
      <c r="AG88" s="36"/>
      <c r="AH88" s="36"/>
      <c r="AI88" s="36"/>
      <c r="AJ88" s="34"/>
      <c r="AK88" s="35"/>
      <c r="AL88" s="35"/>
      <c r="AM88" s="35"/>
      <c r="AN88" s="35"/>
      <c r="AO88" s="36"/>
      <c r="AP88" s="26"/>
      <c r="AQ88" s="26"/>
      <c r="AR88" s="26"/>
      <c r="AS88" s="38"/>
      <c r="AT88" s="39"/>
      <c r="AU88" s="39"/>
      <c r="AV88" s="26"/>
      <c r="AW88" s="26"/>
      <c r="AX88" s="37"/>
      <c r="AY88" s="37"/>
      <c r="AZ88" s="26"/>
    </row>
    <row r="89" spans="1:52" ht="15.75" customHeight="1" x14ac:dyDescent="0.25">
      <c r="A89" s="26"/>
      <c r="B89" s="26"/>
      <c r="C89" s="26"/>
      <c r="D89" s="26"/>
      <c r="E89" s="26"/>
      <c r="F89" s="26"/>
      <c r="G89" s="26"/>
      <c r="H89" s="26"/>
      <c r="I89" s="26"/>
      <c r="J89" s="26"/>
      <c r="K89" s="26"/>
      <c r="L89" s="27"/>
      <c r="M89" s="27"/>
      <c r="N89" s="26"/>
      <c r="O89" s="26"/>
      <c r="P89" s="26"/>
      <c r="Q89" s="36"/>
      <c r="R89" s="36"/>
      <c r="S89" s="36"/>
      <c r="T89" s="36"/>
      <c r="U89" s="36"/>
      <c r="V89" s="36"/>
      <c r="W89" s="36"/>
      <c r="X89" s="36"/>
      <c r="Y89" s="36"/>
      <c r="Z89" s="27"/>
      <c r="AA89" s="36"/>
      <c r="AB89" s="30"/>
      <c r="AC89" s="30"/>
      <c r="AD89" s="27"/>
      <c r="AE89" s="26"/>
      <c r="AF89" s="32"/>
      <c r="AG89" s="36"/>
      <c r="AH89" s="36"/>
      <c r="AI89" s="36"/>
      <c r="AJ89" s="34"/>
      <c r="AK89" s="35"/>
      <c r="AL89" s="35"/>
      <c r="AM89" s="35"/>
      <c r="AN89" s="35"/>
      <c r="AO89" s="36"/>
      <c r="AP89" s="26"/>
      <c r="AQ89" s="26"/>
      <c r="AR89" s="26"/>
      <c r="AS89" s="26"/>
      <c r="AT89" s="26"/>
      <c r="AU89" s="26"/>
      <c r="AV89" s="26"/>
      <c r="AW89" s="26"/>
      <c r="AX89" s="37"/>
      <c r="AY89" s="37"/>
      <c r="AZ89" s="26"/>
    </row>
    <row r="90" spans="1:52" ht="15.75" customHeight="1" x14ac:dyDescent="0.25">
      <c r="A90" s="26"/>
      <c r="B90" s="26"/>
      <c r="C90" s="26"/>
      <c r="D90" s="26"/>
      <c r="E90" s="39"/>
      <c r="F90" s="26"/>
      <c r="G90" s="26"/>
      <c r="H90" s="26"/>
      <c r="I90" s="26"/>
      <c r="J90" s="26"/>
      <c r="K90" s="26"/>
      <c r="L90" s="27"/>
      <c r="M90" s="27"/>
      <c r="N90" s="26"/>
      <c r="O90" s="26"/>
      <c r="P90" s="26"/>
      <c r="Q90" s="36"/>
      <c r="R90" s="27"/>
      <c r="S90" s="36"/>
      <c r="T90" s="36"/>
      <c r="U90" s="36"/>
      <c r="V90" s="36"/>
      <c r="W90" s="36"/>
      <c r="X90" s="36"/>
      <c r="Y90" s="36"/>
      <c r="Z90" s="27"/>
      <c r="AA90" s="36"/>
      <c r="AB90" s="30"/>
      <c r="AC90" s="30"/>
      <c r="AD90" s="27"/>
      <c r="AE90" s="26"/>
      <c r="AF90" s="32"/>
      <c r="AG90" s="36"/>
      <c r="AH90" s="36"/>
      <c r="AI90" s="36"/>
      <c r="AJ90" s="34"/>
      <c r="AK90" s="35"/>
      <c r="AL90" s="35"/>
      <c r="AM90" s="35"/>
      <c r="AN90" s="35"/>
      <c r="AO90" s="36"/>
      <c r="AP90" s="26"/>
      <c r="AQ90" s="26"/>
      <c r="AR90" s="26"/>
      <c r="AS90" s="38"/>
      <c r="AT90" s="39"/>
      <c r="AU90" s="39"/>
      <c r="AV90" s="26"/>
      <c r="AW90" s="26"/>
      <c r="AX90" s="37"/>
      <c r="AY90" s="37"/>
      <c r="AZ90" s="26"/>
    </row>
    <row r="91" spans="1:52" ht="15.75" customHeight="1" x14ac:dyDescent="0.25">
      <c r="A91" s="26"/>
      <c r="B91" s="26"/>
      <c r="C91" s="26"/>
      <c r="D91" s="26"/>
      <c r="E91" s="26"/>
      <c r="F91" s="26"/>
      <c r="G91" s="26"/>
      <c r="H91" s="26"/>
      <c r="I91" s="26"/>
      <c r="J91" s="26"/>
      <c r="K91" s="26"/>
      <c r="L91" s="27"/>
      <c r="M91" s="27"/>
      <c r="N91" s="26"/>
      <c r="O91" s="26"/>
      <c r="P91" s="26"/>
      <c r="Q91" s="36"/>
      <c r="R91" s="27"/>
      <c r="S91" s="36"/>
      <c r="T91" s="36"/>
      <c r="U91" s="36"/>
      <c r="V91" s="36"/>
      <c r="W91" s="36"/>
      <c r="X91" s="36"/>
      <c r="Y91" s="36"/>
      <c r="Z91" s="26"/>
      <c r="AA91" s="36"/>
      <c r="AB91" s="30"/>
      <c r="AC91" s="30"/>
      <c r="AD91" s="27"/>
      <c r="AE91" s="26"/>
      <c r="AF91" s="32"/>
      <c r="AG91" s="36"/>
      <c r="AH91" s="36"/>
      <c r="AI91" s="36"/>
      <c r="AJ91" s="34"/>
      <c r="AK91" s="35"/>
      <c r="AL91" s="35"/>
      <c r="AM91" s="35"/>
      <c r="AN91" s="35"/>
      <c r="AO91" s="36"/>
      <c r="AP91" s="26"/>
      <c r="AQ91" s="26"/>
      <c r="AR91" s="26"/>
      <c r="AS91" s="38"/>
      <c r="AT91" s="39"/>
      <c r="AU91" s="39"/>
      <c r="AV91" s="26"/>
      <c r="AW91" s="26"/>
      <c r="AX91" s="37"/>
      <c r="AY91" s="37"/>
      <c r="AZ91" s="26"/>
    </row>
    <row r="92" spans="1:52" ht="15.75" customHeight="1" x14ac:dyDescent="0.25">
      <c r="A92" s="26"/>
      <c r="B92" s="26"/>
      <c r="C92" s="26"/>
      <c r="D92" s="26"/>
      <c r="E92" s="26"/>
      <c r="F92" s="26"/>
      <c r="G92" s="26"/>
      <c r="H92" s="26"/>
      <c r="I92" s="26"/>
      <c r="J92" s="26"/>
      <c r="K92" s="26"/>
      <c r="L92" s="27"/>
      <c r="M92" s="27"/>
      <c r="N92" s="26"/>
      <c r="O92" s="26"/>
      <c r="P92" s="26"/>
      <c r="Q92" s="36"/>
      <c r="R92" s="36"/>
      <c r="S92" s="36"/>
      <c r="T92" s="36"/>
      <c r="U92" s="36"/>
      <c r="V92" s="36"/>
      <c r="W92" s="36"/>
      <c r="X92" s="36"/>
      <c r="Y92" s="36"/>
      <c r="Z92" s="27"/>
      <c r="AA92" s="36"/>
      <c r="AB92" s="30"/>
      <c r="AC92" s="30"/>
      <c r="AD92" s="27"/>
      <c r="AE92" s="26"/>
      <c r="AF92" s="32"/>
      <c r="AG92" s="36"/>
      <c r="AH92" s="36"/>
      <c r="AI92" s="36"/>
      <c r="AJ92" s="34"/>
      <c r="AK92" s="35"/>
      <c r="AL92" s="35"/>
      <c r="AM92" s="35"/>
      <c r="AN92" s="35"/>
      <c r="AO92" s="36"/>
      <c r="AP92" s="26"/>
      <c r="AQ92" s="26"/>
      <c r="AR92" s="26"/>
      <c r="AS92" s="26"/>
      <c r="AT92" s="26"/>
      <c r="AU92" s="26"/>
      <c r="AV92" s="26"/>
      <c r="AW92" s="26"/>
      <c r="AX92" s="37"/>
      <c r="AY92" s="37"/>
      <c r="AZ92" s="26"/>
    </row>
    <row r="93" spans="1:52" ht="15.75" customHeight="1" x14ac:dyDescent="0.25">
      <c r="A93" s="26"/>
      <c r="B93" s="26"/>
      <c r="C93" s="26"/>
      <c r="D93" s="26"/>
      <c r="E93" s="26"/>
      <c r="F93" s="26"/>
      <c r="G93" s="26"/>
      <c r="H93" s="26"/>
      <c r="I93" s="26"/>
      <c r="J93" s="26"/>
      <c r="K93" s="26"/>
      <c r="L93" s="27"/>
      <c r="M93" s="27"/>
      <c r="N93" s="26"/>
      <c r="O93" s="26"/>
      <c r="P93" s="26"/>
      <c r="Q93" s="36"/>
      <c r="R93" s="36"/>
      <c r="S93" s="36"/>
      <c r="T93" s="36"/>
      <c r="U93" s="36"/>
      <c r="V93" s="36"/>
      <c r="W93" s="36"/>
      <c r="X93" s="36"/>
      <c r="Y93" s="36"/>
      <c r="Z93" s="27"/>
      <c r="AA93" s="36"/>
      <c r="AB93" s="30"/>
      <c r="AC93" s="30"/>
      <c r="AD93" s="27"/>
      <c r="AE93" s="26"/>
      <c r="AF93" s="32"/>
      <c r="AG93" s="36"/>
      <c r="AH93" s="36"/>
      <c r="AI93" s="36"/>
      <c r="AJ93" s="34"/>
      <c r="AK93" s="35"/>
      <c r="AL93" s="35"/>
      <c r="AM93" s="35"/>
      <c r="AN93" s="35"/>
      <c r="AO93" s="36"/>
      <c r="AP93" s="26"/>
      <c r="AQ93" s="26"/>
      <c r="AR93" s="26"/>
      <c r="AS93" s="26"/>
      <c r="AT93" s="26"/>
      <c r="AU93" s="26"/>
      <c r="AV93" s="26"/>
      <c r="AW93" s="26"/>
      <c r="AX93" s="37"/>
      <c r="AY93" s="37"/>
      <c r="AZ93" s="26"/>
    </row>
    <row r="94" spans="1:52" ht="15.75" customHeight="1" x14ac:dyDescent="0.25">
      <c r="A94" s="26"/>
      <c r="B94" s="26"/>
      <c r="C94" s="26"/>
      <c r="D94" s="26"/>
      <c r="E94" s="39"/>
      <c r="F94" s="26"/>
      <c r="G94" s="26"/>
      <c r="H94" s="26"/>
      <c r="I94" s="26"/>
      <c r="J94" s="26"/>
      <c r="K94" s="26"/>
      <c r="L94" s="27"/>
      <c r="M94" s="27"/>
      <c r="N94" s="26"/>
      <c r="O94" s="26"/>
      <c r="P94" s="26"/>
      <c r="Q94" s="36"/>
      <c r="R94" s="27"/>
      <c r="S94" s="36"/>
      <c r="T94" s="36"/>
      <c r="U94" s="36"/>
      <c r="V94" s="36"/>
      <c r="W94" s="36"/>
      <c r="X94" s="36"/>
      <c r="Y94" s="36"/>
      <c r="Z94" s="27"/>
      <c r="AA94" s="36"/>
      <c r="AB94" s="30"/>
      <c r="AC94" s="30"/>
      <c r="AD94" s="27"/>
      <c r="AE94" s="26"/>
      <c r="AF94" s="32"/>
      <c r="AG94" s="36"/>
      <c r="AH94" s="36"/>
      <c r="AI94" s="36"/>
      <c r="AJ94" s="34"/>
      <c r="AK94" s="35"/>
      <c r="AL94" s="35"/>
      <c r="AM94" s="35"/>
      <c r="AN94" s="35"/>
      <c r="AO94" s="36"/>
      <c r="AP94" s="26"/>
      <c r="AQ94" s="26"/>
      <c r="AR94" s="26"/>
      <c r="AS94" s="38"/>
      <c r="AT94" s="38"/>
      <c r="AU94" s="38"/>
      <c r="AV94" s="26"/>
      <c r="AW94" s="26"/>
      <c r="AX94" s="37"/>
      <c r="AY94" s="37"/>
      <c r="AZ94" s="26"/>
    </row>
    <row r="95" spans="1:52" ht="15.75" customHeight="1" x14ac:dyDescent="0.25">
      <c r="A95" s="26"/>
      <c r="B95" s="26"/>
      <c r="C95" s="26"/>
      <c r="D95" s="26"/>
      <c r="E95" s="26"/>
      <c r="F95" s="26"/>
      <c r="G95" s="26"/>
      <c r="H95" s="26"/>
      <c r="I95" s="26"/>
      <c r="J95" s="26"/>
      <c r="K95" s="26"/>
      <c r="L95" s="27"/>
      <c r="M95" s="27"/>
      <c r="N95" s="26"/>
      <c r="O95" s="26"/>
      <c r="P95" s="26"/>
      <c r="Q95" s="36"/>
      <c r="R95" s="36"/>
      <c r="S95" s="36"/>
      <c r="T95" s="36"/>
      <c r="U95" s="36"/>
      <c r="V95" s="36"/>
      <c r="W95" s="36"/>
      <c r="X95" s="36"/>
      <c r="Y95" s="36"/>
      <c r="Z95" s="27"/>
      <c r="AA95" s="36"/>
      <c r="AB95" s="30"/>
      <c r="AC95" s="30"/>
      <c r="AD95" s="27"/>
      <c r="AE95" s="26"/>
      <c r="AF95" s="32"/>
      <c r="AG95" s="36"/>
      <c r="AH95" s="36"/>
      <c r="AI95" s="36"/>
      <c r="AJ95" s="34"/>
      <c r="AK95" s="35"/>
      <c r="AL95" s="35"/>
      <c r="AM95" s="35"/>
      <c r="AN95" s="35"/>
      <c r="AO95" s="36"/>
      <c r="AP95" s="26"/>
      <c r="AQ95" s="26"/>
      <c r="AR95" s="26"/>
      <c r="AS95" s="26"/>
      <c r="AT95" s="26"/>
      <c r="AU95" s="26"/>
      <c r="AV95" s="26"/>
      <c r="AW95" s="26"/>
      <c r="AX95" s="37"/>
      <c r="AY95" s="37"/>
      <c r="AZ95" s="26"/>
    </row>
    <row r="96" spans="1:52" ht="15.75" customHeight="1" x14ac:dyDescent="0.25">
      <c r="A96" s="26"/>
      <c r="B96" s="26"/>
      <c r="C96" s="26"/>
      <c r="D96" s="26"/>
      <c r="E96" s="39"/>
      <c r="F96" s="26"/>
      <c r="G96" s="26"/>
      <c r="H96" s="26"/>
      <c r="I96" s="26"/>
      <c r="J96" s="26"/>
      <c r="K96" s="26"/>
      <c r="L96" s="27"/>
      <c r="M96" s="27"/>
      <c r="N96" s="26"/>
      <c r="O96" s="26"/>
      <c r="P96" s="26"/>
      <c r="Q96" s="36"/>
      <c r="R96" s="27"/>
      <c r="S96" s="36"/>
      <c r="T96" s="36"/>
      <c r="U96" s="36"/>
      <c r="V96" s="36"/>
      <c r="W96" s="36"/>
      <c r="X96" s="36"/>
      <c r="Y96" s="36"/>
      <c r="Z96" s="27"/>
      <c r="AA96" s="36"/>
      <c r="AB96" s="30"/>
      <c r="AC96" s="30"/>
      <c r="AD96" s="27"/>
      <c r="AE96" s="26"/>
      <c r="AF96" s="32"/>
      <c r="AG96" s="36"/>
      <c r="AH96" s="36"/>
      <c r="AI96" s="36"/>
      <c r="AJ96" s="34"/>
      <c r="AK96" s="35"/>
      <c r="AL96" s="35"/>
      <c r="AM96" s="35"/>
      <c r="AN96" s="35"/>
      <c r="AO96" s="36"/>
      <c r="AP96" s="26"/>
      <c r="AQ96" s="26"/>
      <c r="AR96" s="26"/>
      <c r="AS96" s="38"/>
      <c r="AT96" s="38"/>
      <c r="AU96" s="38"/>
      <c r="AV96" s="26"/>
      <c r="AW96" s="26"/>
      <c r="AX96" s="37"/>
      <c r="AY96" s="37"/>
      <c r="AZ96" s="26"/>
    </row>
    <row r="97" spans="1:52" ht="15.75" customHeight="1" x14ac:dyDescent="0.25">
      <c r="A97" s="26"/>
      <c r="B97" s="26"/>
      <c r="C97" s="26"/>
      <c r="D97" s="26"/>
      <c r="E97" s="26"/>
      <c r="F97" s="26"/>
      <c r="G97" s="26"/>
      <c r="H97" s="26"/>
      <c r="I97" s="26"/>
      <c r="J97" s="26"/>
      <c r="K97" s="26"/>
      <c r="L97" s="27"/>
      <c r="M97" s="27"/>
      <c r="N97" s="26"/>
      <c r="O97" s="26"/>
      <c r="P97" s="26"/>
      <c r="Q97" s="36"/>
      <c r="R97" s="36"/>
      <c r="S97" s="36"/>
      <c r="T97" s="36"/>
      <c r="U97" s="36"/>
      <c r="V97" s="36"/>
      <c r="W97" s="36"/>
      <c r="X97" s="36"/>
      <c r="Y97" s="36"/>
      <c r="Z97" s="27"/>
      <c r="AA97" s="36"/>
      <c r="AB97" s="30"/>
      <c r="AC97" s="30"/>
      <c r="AD97" s="27"/>
      <c r="AE97" s="26"/>
      <c r="AF97" s="32"/>
      <c r="AG97" s="36"/>
      <c r="AH97" s="36"/>
      <c r="AI97" s="36"/>
      <c r="AJ97" s="34"/>
      <c r="AK97" s="35"/>
      <c r="AL97" s="35"/>
      <c r="AM97" s="35"/>
      <c r="AN97" s="35"/>
      <c r="AO97" s="36"/>
      <c r="AP97" s="26"/>
      <c r="AQ97" s="26"/>
      <c r="AR97" s="26"/>
      <c r="AS97" s="26"/>
      <c r="AT97" s="26"/>
      <c r="AU97" s="26"/>
      <c r="AV97" s="26"/>
      <c r="AW97" s="26"/>
      <c r="AX97" s="37"/>
      <c r="AY97" s="37"/>
      <c r="AZ97" s="26"/>
    </row>
    <row r="98" spans="1:52" ht="15.75" customHeight="1" x14ac:dyDescent="0.25">
      <c r="A98" s="26"/>
      <c r="B98" s="26"/>
      <c r="C98" s="26"/>
      <c r="D98" s="26"/>
      <c r="E98" s="26"/>
      <c r="F98" s="26"/>
      <c r="G98" s="26"/>
      <c r="H98" s="26"/>
      <c r="I98" s="26"/>
      <c r="J98" s="26"/>
      <c r="K98" s="26"/>
      <c r="L98" s="27"/>
      <c r="M98" s="27"/>
      <c r="N98" s="26"/>
      <c r="O98" s="26"/>
      <c r="P98" s="26"/>
      <c r="Q98" s="36"/>
      <c r="R98" s="36"/>
      <c r="S98" s="36"/>
      <c r="T98" s="36"/>
      <c r="U98" s="36"/>
      <c r="V98" s="36"/>
      <c r="W98" s="36"/>
      <c r="X98" s="36"/>
      <c r="Y98" s="36"/>
      <c r="Z98" s="27"/>
      <c r="AA98" s="36"/>
      <c r="AB98" s="30"/>
      <c r="AC98" s="30"/>
      <c r="AD98" s="27"/>
      <c r="AE98" s="26"/>
      <c r="AF98" s="36"/>
      <c r="AG98" s="36"/>
      <c r="AH98" s="36"/>
      <c r="AI98" s="36"/>
      <c r="AJ98" s="34"/>
      <c r="AK98" s="35"/>
      <c r="AL98" s="35"/>
      <c r="AM98" s="35"/>
      <c r="AN98" s="35"/>
      <c r="AO98" s="36"/>
      <c r="AP98" s="26"/>
      <c r="AQ98" s="26"/>
      <c r="AR98" s="26"/>
      <c r="AS98" s="26"/>
      <c r="AT98" s="26"/>
      <c r="AU98" s="26"/>
      <c r="AV98" s="26"/>
      <c r="AW98" s="26"/>
      <c r="AX98" s="37"/>
      <c r="AY98" s="37"/>
      <c r="AZ98" s="26"/>
    </row>
    <row r="99" spans="1:52" ht="15.75" customHeight="1" x14ac:dyDescent="0.25">
      <c r="A99" s="26"/>
      <c r="B99" s="26"/>
      <c r="C99" s="26"/>
      <c r="D99" s="26"/>
      <c r="E99" s="26"/>
      <c r="F99" s="26"/>
      <c r="G99" s="26"/>
      <c r="H99" s="26"/>
      <c r="I99" s="26"/>
      <c r="J99" s="26"/>
      <c r="K99" s="26"/>
      <c r="L99" s="27"/>
      <c r="M99" s="27"/>
      <c r="N99" s="26"/>
      <c r="O99" s="26"/>
      <c r="P99" s="26"/>
      <c r="Q99" s="36"/>
      <c r="R99" s="36"/>
      <c r="S99" s="36"/>
      <c r="T99" s="36"/>
      <c r="U99" s="36"/>
      <c r="V99" s="36"/>
      <c r="W99" s="36"/>
      <c r="X99" s="36"/>
      <c r="Y99" s="36"/>
      <c r="Z99" s="27"/>
      <c r="AA99" s="36"/>
      <c r="AB99" s="30"/>
      <c r="AC99" s="30"/>
      <c r="AD99" s="27"/>
      <c r="AE99" s="26"/>
      <c r="AF99" s="36"/>
      <c r="AG99" s="36"/>
      <c r="AH99" s="36"/>
      <c r="AI99" s="36"/>
      <c r="AJ99" s="34"/>
      <c r="AK99" s="35"/>
      <c r="AL99" s="35"/>
      <c r="AM99" s="35"/>
      <c r="AN99" s="35"/>
      <c r="AO99" s="36"/>
      <c r="AP99" s="26"/>
      <c r="AQ99" s="26"/>
      <c r="AR99" s="26"/>
      <c r="AS99" s="26"/>
      <c r="AT99" s="26"/>
      <c r="AU99" s="26"/>
      <c r="AV99" s="26"/>
      <c r="AW99" s="26"/>
      <c r="AX99" s="37"/>
      <c r="AY99" s="37"/>
      <c r="AZ99" s="26"/>
    </row>
    <row r="100" spans="1:52" ht="15.75" customHeight="1" x14ac:dyDescent="0.25">
      <c r="A100" s="26"/>
      <c r="B100" s="26"/>
      <c r="C100" s="26"/>
      <c r="D100" s="26"/>
      <c r="E100" s="26"/>
      <c r="F100" s="26"/>
      <c r="G100" s="26"/>
      <c r="H100" s="26"/>
      <c r="I100" s="26"/>
      <c r="J100" s="26"/>
      <c r="K100" s="26"/>
      <c r="L100" s="27"/>
      <c r="M100" s="27"/>
      <c r="N100" s="26"/>
      <c r="O100" s="26"/>
      <c r="P100" s="26"/>
      <c r="Q100" s="36"/>
      <c r="R100" s="27"/>
      <c r="S100" s="36"/>
      <c r="T100" s="36"/>
      <c r="U100" s="36"/>
      <c r="V100" s="36"/>
      <c r="W100" s="36"/>
      <c r="X100" s="36"/>
      <c r="Y100" s="36"/>
      <c r="Z100" s="28"/>
      <c r="AA100" s="36"/>
      <c r="AB100" s="30"/>
      <c r="AC100" s="30"/>
      <c r="AD100" s="27"/>
      <c r="AE100" s="26"/>
      <c r="AF100" s="36"/>
      <c r="AG100" s="36"/>
      <c r="AH100" s="36"/>
      <c r="AI100" s="36"/>
      <c r="AJ100" s="34"/>
      <c r="AK100" s="35"/>
      <c r="AL100" s="35"/>
      <c r="AM100" s="35"/>
      <c r="AN100" s="35"/>
      <c r="AO100" s="36"/>
      <c r="AP100" s="26"/>
      <c r="AQ100" s="26"/>
      <c r="AR100" s="26"/>
      <c r="AS100" s="38"/>
      <c r="AT100" s="38"/>
      <c r="AU100" s="39"/>
      <c r="AV100" s="26"/>
      <c r="AW100" s="26"/>
      <c r="AX100" s="37"/>
      <c r="AY100" s="37"/>
      <c r="AZ100" s="26"/>
    </row>
    <row r="101" spans="1:52" ht="15.75" customHeight="1" x14ac:dyDescent="0.25">
      <c r="A101" s="26"/>
      <c r="B101" s="26"/>
      <c r="C101" s="26"/>
      <c r="D101" s="26"/>
      <c r="E101" s="26"/>
      <c r="F101" s="26"/>
      <c r="G101" s="26"/>
      <c r="H101" s="26"/>
      <c r="I101" s="26"/>
      <c r="J101" s="26"/>
      <c r="K101" s="26"/>
      <c r="L101" s="27"/>
      <c r="M101" s="27"/>
      <c r="N101" s="26"/>
      <c r="O101" s="26"/>
      <c r="P101" s="26"/>
      <c r="Q101" s="36"/>
      <c r="R101" s="36"/>
      <c r="S101" s="36"/>
      <c r="T101" s="36"/>
      <c r="U101" s="36"/>
      <c r="V101" s="36"/>
      <c r="W101" s="36"/>
      <c r="X101" s="36"/>
      <c r="Y101" s="36"/>
      <c r="Z101" s="27"/>
      <c r="AA101" s="36"/>
      <c r="AB101" s="30"/>
      <c r="AC101" s="30"/>
      <c r="AD101" s="27"/>
      <c r="AE101" s="26"/>
      <c r="AF101" s="32"/>
      <c r="AG101" s="36"/>
      <c r="AH101" s="36"/>
      <c r="AI101" s="36"/>
      <c r="AJ101" s="34"/>
      <c r="AK101" s="35"/>
      <c r="AL101" s="35"/>
      <c r="AM101" s="35"/>
      <c r="AN101" s="35"/>
      <c r="AO101" s="36"/>
      <c r="AP101" s="26"/>
      <c r="AQ101" s="26"/>
      <c r="AR101" s="26"/>
      <c r="AS101" s="26"/>
      <c r="AT101" s="26"/>
      <c r="AU101" s="26"/>
      <c r="AV101" s="26"/>
      <c r="AW101" s="26"/>
      <c r="AX101" s="37"/>
      <c r="AY101" s="37"/>
      <c r="AZ101" s="26"/>
    </row>
    <row r="102" spans="1:52" ht="15.75" customHeight="1" x14ac:dyDescent="0.25">
      <c r="A102" s="26"/>
      <c r="B102" s="26"/>
      <c r="C102" s="26"/>
      <c r="D102" s="26"/>
      <c r="E102" s="26"/>
      <c r="F102" s="26"/>
      <c r="G102" s="26"/>
      <c r="H102" s="26"/>
      <c r="I102" s="26"/>
      <c r="J102" s="26"/>
      <c r="K102" s="26"/>
      <c r="L102" s="27"/>
      <c r="M102" s="27"/>
      <c r="N102" s="26"/>
      <c r="O102" s="26"/>
      <c r="P102" s="26"/>
      <c r="Q102" s="36"/>
      <c r="R102" s="36"/>
      <c r="S102" s="36"/>
      <c r="T102" s="36"/>
      <c r="U102" s="36"/>
      <c r="V102" s="36"/>
      <c r="W102" s="36"/>
      <c r="X102" s="36"/>
      <c r="Y102" s="36"/>
      <c r="Z102" s="27"/>
      <c r="AA102" s="36"/>
      <c r="AB102" s="30"/>
      <c r="AC102" s="30"/>
      <c r="AD102" s="27"/>
      <c r="AE102" s="26"/>
      <c r="AF102" s="32"/>
      <c r="AG102" s="36"/>
      <c r="AH102" s="36"/>
      <c r="AI102" s="36"/>
      <c r="AJ102" s="34"/>
      <c r="AK102" s="35"/>
      <c r="AL102" s="35"/>
      <c r="AM102" s="35"/>
      <c r="AN102" s="35"/>
      <c r="AO102" s="36"/>
      <c r="AP102" s="26"/>
      <c r="AQ102" s="26"/>
      <c r="AR102" s="26"/>
      <c r="AS102" s="26"/>
      <c r="AT102" s="26"/>
      <c r="AU102" s="26"/>
      <c r="AV102" s="26"/>
      <c r="AW102" s="26"/>
      <c r="AX102" s="37"/>
      <c r="AY102" s="37"/>
      <c r="AZ102" s="26"/>
    </row>
    <row r="103" spans="1:52" ht="15.75" customHeight="1" x14ac:dyDescent="0.25">
      <c r="A103" s="26"/>
      <c r="B103" s="26"/>
      <c r="C103" s="26"/>
      <c r="D103" s="26"/>
      <c r="E103" s="26"/>
      <c r="F103" s="26"/>
      <c r="G103" s="26"/>
      <c r="H103" s="26"/>
      <c r="I103" s="26"/>
      <c r="J103" s="26"/>
      <c r="K103" s="26"/>
      <c r="L103" s="27"/>
      <c r="M103" s="27"/>
      <c r="N103" s="26"/>
      <c r="O103" s="26"/>
      <c r="P103" s="26"/>
      <c r="Q103" s="36"/>
      <c r="R103" s="36"/>
      <c r="S103" s="36"/>
      <c r="T103" s="36"/>
      <c r="U103" s="36"/>
      <c r="V103" s="36"/>
      <c r="W103" s="36"/>
      <c r="X103" s="36"/>
      <c r="Y103" s="36"/>
      <c r="Z103" s="27"/>
      <c r="AA103" s="36"/>
      <c r="AB103" s="30"/>
      <c r="AC103" s="30"/>
      <c r="AD103" s="27"/>
      <c r="AE103" s="26"/>
      <c r="AF103" s="32"/>
      <c r="AG103" s="36"/>
      <c r="AH103" s="36"/>
      <c r="AI103" s="36"/>
      <c r="AJ103" s="34"/>
      <c r="AK103" s="35"/>
      <c r="AL103" s="35"/>
      <c r="AM103" s="35"/>
      <c r="AN103" s="35"/>
      <c r="AO103" s="36"/>
      <c r="AP103" s="26"/>
      <c r="AQ103" s="26"/>
      <c r="AR103" s="26"/>
      <c r="AS103" s="26"/>
      <c r="AT103" s="26"/>
      <c r="AU103" s="26"/>
      <c r="AV103" s="26"/>
      <c r="AW103" s="26"/>
      <c r="AX103" s="37"/>
      <c r="AY103" s="37"/>
      <c r="AZ103" s="26"/>
    </row>
    <row r="104" spans="1:52" ht="15.75" customHeight="1" x14ac:dyDescent="0.25">
      <c r="A104" s="26"/>
      <c r="B104" s="26"/>
      <c r="C104" s="26"/>
      <c r="D104" s="26"/>
      <c r="E104" s="26"/>
      <c r="F104" s="26"/>
      <c r="G104" s="26"/>
      <c r="H104" s="26"/>
      <c r="I104" s="26"/>
      <c r="J104" s="26"/>
      <c r="K104" s="26"/>
      <c r="L104" s="27"/>
      <c r="M104" s="27"/>
      <c r="N104" s="26"/>
      <c r="O104" s="26"/>
      <c r="P104" s="26"/>
      <c r="Q104" s="36"/>
      <c r="R104" s="36"/>
      <c r="S104" s="36"/>
      <c r="T104" s="36"/>
      <c r="U104" s="36"/>
      <c r="V104" s="36"/>
      <c r="W104" s="36"/>
      <c r="X104" s="36"/>
      <c r="Y104" s="36"/>
      <c r="Z104" s="27"/>
      <c r="AA104" s="36"/>
      <c r="AB104" s="30"/>
      <c r="AC104" s="30"/>
      <c r="AD104" s="27"/>
      <c r="AE104" s="26"/>
      <c r="AF104" s="36"/>
      <c r="AG104" s="36"/>
      <c r="AH104" s="36"/>
      <c r="AI104" s="36"/>
      <c r="AJ104" s="34"/>
      <c r="AK104" s="35"/>
      <c r="AL104" s="35"/>
      <c r="AM104" s="35"/>
      <c r="AN104" s="35"/>
      <c r="AO104" s="36"/>
      <c r="AP104" s="26"/>
      <c r="AQ104" s="26"/>
      <c r="AR104" s="26"/>
      <c r="AS104" s="26"/>
      <c r="AT104" s="26"/>
      <c r="AU104" s="26"/>
      <c r="AV104" s="26"/>
      <c r="AW104" s="26"/>
      <c r="AX104" s="37"/>
      <c r="AY104" s="37"/>
      <c r="AZ104" s="26"/>
    </row>
    <row r="105" spans="1:52" ht="15.75" customHeight="1" x14ac:dyDescent="0.25">
      <c r="A105" s="26"/>
      <c r="B105" s="26"/>
      <c r="C105" s="26"/>
      <c r="D105" s="26"/>
      <c r="E105" s="26"/>
      <c r="F105" s="26"/>
      <c r="G105" s="26"/>
      <c r="H105" s="26"/>
      <c r="I105" s="26"/>
      <c r="J105" s="26"/>
      <c r="K105" s="26"/>
      <c r="L105" s="27"/>
      <c r="M105" s="27"/>
      <c r="N105" s="26"/>
      <c r="O105" s="26"/>
      <c r="P105" s="26"/>
      <c r="Q105" s="36"/>
      <c r="R105" s="36"/>
      <c r="S105" s="36"/>
      <c r="T105" s="36"/>
      <c r="U105" s="36"/>
      <c r="V105" s="36"/>
      <c r="W105" s="36"/>
      <c r="X105" s="36"/>
      <c r="Y105" s="36"/>
      <c r="Z105" s="27"/>
      <c r="AA105" s="36"/>
      <c r="AB105" s="30"/>
      <c r="AC105" s="30"/>
      <c r="AD105" s="27"/>
      <c r="AE105" s="26"/>
      <c r="AF105" s="32"/>
      <c r="AG105" s="36"/>
      <c r="AH105" s="36"/>
      <c r="AI105" s="36"/>
      <c r="AJ105" s="34"/>
      <c r="AK105" s="35"/>
      <c r="AL105" s="35"/>
      <c r="AM105" s="35"/>
      <c r="AN105" s="35"/>
      <c r="AO105" s="36"/>
      <c r="AP105" s="26"/>
      <c r="AQ105" s="26"/>
      <c r="AR105" s="26"/>
      <c r="AS105" s="26"/>
      <c r="AT105" s="26"/>
      <c r="AU105" s="26"/>
      <c r="AV105" s="26"/>
      <c r="AW105" s="26"/>
      <c r="AX105" s="37"/>
      <c r="AY105" s="37"/>
      <c r="AZ105" s="26"/>
    </row>
    <row r="106" spans="1:52" ht="15.75" customHeight="1" x14ac:dyDescent="0.25">
      <c r="A106" s="26"/>
      <c r="B106" s="26"/>
      <c r="C106" s="26"/>
      <c r="D106" s="26"/>
      <c r="E106" s="26"/>
      <c r="F106" s="26"/>
      <c r="G106" s="26"/>
      <c r="H106" s="26"/>
      <c r="I106" s="26"/>
      <c r="J106" s="26"/>
      <c r="K106" s="26"/>
      <c r="L106" s="27"/>
      <c r="M106" s="27"/>
      <c r="N106" s="26"/>
      <c r="O106" s="26"/>
      <c r="P106" s="26"/>
      <c r="Q106" s="36"/>
      <c r="R106" s="36"/>
      <c r="S106" s="36"/>
      <c r="T106" s="36"/>
      <c r="U106" s="36"/>
      <c r="V106" s="36"/>
      <c r="W106" s="36"/>
      <c r="X106" s="36"/>
      <c r="Y106" s="36"/>
      <c r="Z106" s="28"/>
      <c r="AA106" s="36"/>
      <c r="AB106" s="30"/>
      <c r="AC106" s="30"/>
      <c r="AD106" s="27"/>
      <c r="AE106" s="26"/>
      <c r="AF106" s="32"/>
      <c r="AG106" s="36"/>
      <c r="AH106" s="36"/>
      <c r="AI106" s="36"/>
      <c r="AJ106" s="34"/>
      <c r="AK106" s="35"/>
      <c r="AL106" s="35"/>
      <c r="AM106" s="35"/>
      <c r="AN106" s="35"/>
      <c r="AO106" s="36"/>
      <c r="AP106" s="26"/>
      <c r="AQ106" s="26"/>
      <c r="AR106" s="26"/>
      <c r="AS106" s="26"/>
      <c r="AT106" s="26"/>
      <c r="AU106" s="26"/>
      <c r="AV106" s="26"/>
      <c r="AW106" s="26"/>
      <c r="AX106" s="37"/>
      <c r="AY106" s="37"/>
      <c r="AZ106" s="26"/>
    </row>
    <row r="107" spans="1:52" ht="15.75" customHeight="1" x14ac:dyDescent="0.25">
      <c r="A107" s="26"/>
      <c r="B107" s="26"/>
      <c r="C107" s="26"/>
      <c r="D107" s="26"/>
      <c r="E107" s="26"/>
      <c r="F107" s="26"/>
      <c r="G107" s="26"/>
      <c r="H107" s="26"/>
      <c r="I107" s="26"/>
      <c r="J107" s="26"/>
      <c r="K107" s="26"/>
      <c r="L107" s="27"/>
      <c r="M107" s="27"/>
      <c r="N107" s="26"/>
      <c r="O107" s="26"/>
      <c r="P107" s="26"/>
      <c r="Q107" s="36"/>
      <c r="R107" s="36"/>
      <c r="S107" s="36"/>
      <c r="T107" s="36"/>
      <c r="U107" s="36"/>
      <c r="V107" s="36"/>
      <c r="W107" s="36"/>
      <c r="X107" s="36"/>
      <c r="Y107" s="36"/>
      <c r="Z107" s="27"/>
      <c r="AA107" s="36"/>
      <c r="AB107" s="30"/>
      <c r="AC107" s="30"/>
      <c r="AD107" s="27"/>
      <c r="AE107" s="26"/>
      <c r="AF107" s="32"/>
      <c r="AG107" s="36"/>
      <c r="AH107" s="36"/>
      <c r="AI107" s="36"/>
      <c r="AJ107" s="34"/>
      <c r="AK107" s="35"/>
      <c r="AL107" s="35"/>
      <c r="AM107" s="35"/>
      <c r="AN107" s="35"/>
      <c r="AO107" s="36"/>
      <c r="AP107" s="26"/>
      <c r="AQ107" s="26"/>
      <c r="AR107" s="26"/>
      <c r="AS107" s="26"/>
      <c r="AT107" s="26"/>
      <c r="AU107" s="26"/>
      <c r="AV107" s="26"/>
      <c r="AW107" s="26"/>
      <c r="AX107" s="37"/>
      <c r="AY107" s="37"/>
      <c r="AZ107" s="26"/>
    </row>
    <row r="108" spans="1:52" ht="15.75" customHeight="1" x14ac:dyDescent="0.25">
      <c r="A108" s="26"/>
      <c r="B108" s="26"/>
      <c r="C108" s="26"/>
      <c r="D108" s="26"/>
      <c r="E108" s="26"/>
      <c r="F108" s="26"/>
      <c r="G108" s="26"/>
      <c r="H108" s="26"/>
      <c r="I108" s="26"/>
      <c r="J108" s="26"/>
      <c r="K108" s="26"/>
      <c r="L108" s="27"/>
      <c r="M108" s="27"/>
      <c r="N108" s="26"/>
      <c r="O108" s="26"/>
      <c r="P108" s="26"/>
      <c r="Q108" s="36"/>
      <c r="R108" s="36"/>
      <c r="S108" s="36"/>
      <c r="T108" s="36"/>
      <c r="U108" s="36"/>
      <c r="V108" s="36"/>
      <c r="W108" s="36"/>
      <c r="X108" s="36"/>
      <c r="Y108" s="36"/>
      <c r="Z108" s="27"/>
      <c r="AA108" s="36"/>
      <c r="AB108" s="30"/>
      <c r="AC108" s="30"/>
      <c r="AD108" s="27"/>
      <c r="AE108" s="26"/>
      <c r="AF108" s="32"/>
      <c r="AG108" s="36"/>
      <c r="AH108" s="36"/>
      <c r="AI108" s="36"/>
      <c r="AJ108" s="34"/>
      <c r="AK108" s="35"/>
      <c r="AL108" s="35"/>
      <c r="AM108" s="35"/>
      <c r="AN108" s="35"/>
      <c r="AO108" s="36"/>
      <c r="AP108" s="26"/>
      <c r="AQ108" s="26"/>
      <c r="AR108" s="26"/>
      <c r="AS108" s="26"/>
      <c r="AT108" s="26"/>
      <c r="AU108" s="26"/>
      <c r="AV108" s="26"/>
      <c r="AW108" s="26"/>
      <c r="AX108" s="37"/>
      <c r="AY108" s="37"/>
      <c r="AZ108" s="26"/>
    </row>
    <row r="109" spans="1:52" ht="15.75" customHeight="1" x14ac:dyDescent="0.25">
      <c r="A109" s="26"/>
      <c r="B109" s="26"/>
      <c r="C109" s="26"/>
      <c r="D109" s="26"/>
      <c r="E109" s="26"/>
      <c r="F109" s="26"/>
      <c r="G109" s="26"/>
      <c r="H109" s="26"/>
      <c r="I109" s="26"/>
      <c r="J109" s="26"/>
      <c r="K109" s="26"/>
      <c r="L109" s="27"/>
      <c r="M109" s="27"/>
      <c r="N109" s="26"/>
      <c r="O109" s="26"/>
      <c r="P109" s="26"/>
      <c r="Q109" s="36"/>
      <c r="R109" s="27"/>
      <c r="S109" s="36"/>
      <c r="T109" s="36"/>
      <c r="U109" s="36"/>
      <c r="V109" s="36"/>
      <c r="W109" s="36"/>
      <c r="X109" s="36"/>
      <c r="Y109" s="36"/>
      <c r="Z109" s="26"/>
      <c r="AA109" s="36"/>
      <c r="AB109" s="30"/>
      <c r="AC109" s="30"/>
      <c r="AD109" s="27"/>
      <c r="AE109" s="26"/>
      <c r="AF109" s="32"/>
      <c r="AG109" s="36"/>
      <c r="AH109" s="36"/>
      <c r="AI109" s="36"/>
      <c r="AJ109" s="34"/>
      <c r="AK109" s="35"/>
      <c r="AL109" s="35"/>
      <c r="AM109" s="35"/>
      <c r="AN109" s="35"/>
      <c r="AO109" s="36"/>
      <c r="AP109" s="26"/>
      <c r="AQ109" s="26"/>
      <c r="AR109" s="26"/>
      <c r="AS109" s="38"/>
      <c r="AT109" s="39"/>
      <c r="AU109" s="39"/>
      <c r="AV109" s="26"/>
      <c r="AW109" s="26"/>
      <c r="AX109" s="37"/>
      <c r="AY109" s="37"/>
      <c r="AZ109" s="26"/>
    </row>
    <row r="110" spans="1:52" ht="15.75" customHeight="1" x14ac:dyDescent="0.25">
      <c r="A110" s="26"/>
      <c r="B110" s="26"/>
      <c r="C110" s="26"/>
      <c r="D110" s="26"/>
      <c r="E110" s="26"/>
      <c r="F110" s="26"/>
      <c r="G110" s="26"/>
      <c r="H110" s="26"/>
      <c r="I110" s="26"/>
      <c r="J110" s="26"/>
      <c r="K110" s="26"/>
      <c r="L110" s="27"/>
      <c r="M110" s="27"/>
      <c r="N110" s="26"/>
      <c r="O110" s="26"/>
      <c r="P110" s="26"/>
      <c r="Q110" s="36"/>
      <c r="R110" s="36"/>
      <c r="S110" s="36"/>
      <c r="T110" s="36"/>
      <c r="U110" s="36"/>
      <c r="V110" s="36"/>
      <c r="W110" s="36"/>
      <c r="X110" s="36"/>
      <c r="Y110" s="36"/>
      <c r="Z110" s="26"/>
      <c r="AA110" s="36"/>
      <c r="AB110" s="30"/>
      <c r="AC110" s="30"/>
      <c r="AD110" s="27"/>
      <c r="AE110" s="26"/>
      <c r="AF110" s="32"/>
      <c r="AG110" s="36"/>
      <c r="AH110" s="36"/>
      <c r="AI110" s="36"/>
      <c r="AJ110" s="34"/>
      <c r="AK110" s="35"/>
      <c r="AL110" s="35"/>
      <c r="AM110" s="35"/>
      <c r="AN110" s="35"/>
      <c r="AO110" s="36"/>
      <c r="AP110" s="26"/>
      <c r="AQ110" s="26"/>
      <c r="AR110" s="26"/>
      <c r="AS110" s="26"/>
      <c r="AT110" s="26"/>
      <c r="AU110" s="26"/>
      <c r="AV110" s="26"/>
      <c r="AW110" s="26"/>
      <c r="AX110" s="37"/>
      <c r="AY110" s="37"/>
      <c r="AZ110" s="26"/>
    </row>
    <row r="111" spans="1:52" ht="15.75" customHeight="1" x14ac:dyDescent="0.25">
      <c r="A111" s="26"/>
      <c r="B111" s="26"/>
      <c r="C111" s="26"/>
      <c r="D111" s="26"/>
      <c r="E111" s="26"/>
      <c r="F111" s="26"/>
      <c r="G111" s="26"/>
      <c r="H111" s="26"/>
      <c r="I111" s="26"/>
      <c r="J111" s="26"/>
      <c r="K111" s="26"/>
      <c r="L111" s="27"/>
      <c r="M111" s="27"/>
      <c r="N111" s="26"/>
      <c r="O111" s="26"/>
      <c r="P111" s="26"/>
      <c r="Q111" s="36"/>
      <c r="R111" s="36"/>
      <c r="S111" s="36"/>
      <c r="T111" s="36"/>
      <c r="U111" s="36"/>
      <c r="V111" s="36"/>
      <c r="W111" s="36"/>
      <c r="X111" s="36"/>
      <c r="Y111" s="36"/>
      <c r="Z111" s="27"/>
      <c r="AA111" s="36"/>
      <c r="AB111" s="30"/>
      <c r="AC111" s="30"/>
      <c r="AD111" s="27"/>
      <c r="AE111" s="26"/>
      <c r="AF111" s="32"/>
      <c r="AG111" s="36"/>
      <c r="AH111" s="36"/>
      <c r="AI111" s="36"/>
      <c r="AJ111" s="34"/>
      <c r="AK111" s="35"/>
      <c r="AL111" s="35"/>
      <c r="AM111" s="35"/>
      <c r="AN111" s="35"/>
      <c r="AO111" s="36"/>
      <c r="AP111" s="26"/>
      <c r="AQ111" s="26"/>
      <c r="AR111" s="26"/>
      <c r="AS111" s="26"/>
      <c r="AT111" s="26"/>
      <c r="AU111" s="26"/>
      <c r="AV111" s="26"/>
      <c r="AW111" s="26"/>
      <c r="AX111" s="37"/>
      <c r="AY111" s="37"/>
      <c r="AZ111" s="26"/>
    </row>
    <row r="112" spans="1:52" ht="15.75" customHeight="1" x14ac:dyDescent="0.25">
      <c r="A112" s="26"/>
      <c r="B112" s="26"/>
      <c r="C112" s="26"/>
      <c r="D112" s="26"/>
      <c r="E112" s="26"/>
      <c r="F112" s="26"/>
      <c r="G112" s="26"/>
      <c r="H112" s="26"/>
      <c r="I112" s="26"/>
      <c r="J112" s="26"/>
      <c r="K112" s="26"/>
      <c r="L112" s="27"/>
      <c r="M112" s="27"/>
      <c r="N112" s="26"/>
      <c r="O112" s="26"/>
      <c r="P112" s="26"/>
      <c r="Q112" s="36"/>
      <c r="R112" s="36"/>
      <c r="S112" s="36"/>
      <c r="T112" s="36"/>
      <c r="U112" s="36"/>
      <c r="V112" s="36"/>
      <c r="W112" s="36"/>
      <c r="X112" s="36"/>
      <c r="Y112" s="36"/>
      <c r="Z112" s="27"/>
      <c r="AA112" s="36"/>
      <c r="AB112" s="30"/>
      <c r="AC112" s="30"/>
      <c r="AD112" s="27"/>
      <c r="AE112" s="26"/>
      <c r="AF112" s="32"/>
      <c r="AG112" s="36"/>
      <c r="AH112" s="36"/>
      <c r="AI112" s="36"/>
      <c r="AJ112" s="34"/>
      <c r="AK112" s="35"/>
      <c r="AL112" s="35"/>
      <c r="AM112" s="35"/>
      <c r="AN112" s="35"/>
      <c r="AO112" s="36"/>
      <c r="AP112" s="26"/>
      <c r="AQ112" s="26"/>
      <c r="AR112" s="26"/>
      <c r="AS112" s="26"/>
      <c r="AT112" s="26"/>
      <c r="AU112" s="26"/>
      <c r="AV112" s="26"/>
      <c r="AW112" s="26"/>
      <c r="AX112" s="37"/>
      <c r="AY112" s="37"/>
      <c r="AZ112" s="26"/>
    </row>
    <row r="113" spans="1:52" ht="15.75" customHeight="1" x14ac:dyDescent="0.25">
      <c r="A113" s="26"/>
      <c r="B113" s="26"/>
      <c r="C113" s="26"/>
      <c r="D113" s="26"/>
      <c r="E113" s="26"/>
      <c r="F113" s="26"/>
      <c r="G113" s="26"/>
      <c r="H113" s="26"/>
      <c r="I113" s="26"/>
      <c r="J113" s="26"/>
      <c r="K113" s="26"/>
      <c r="L113" s="27"/>
      <c r="M113" s="27"/>
      <c r="N113" s="26"/>
      <c r="O113" s="26"/>
      <c r="P113" s="26"/>
      <c r="Q113" s="36"/>
      <c r="R113" s="36"/>
      <c r="S113" s="36"/>
      <c r="T113" s="36"/>
      <c r="U113" s="36"/>
      <c r="V113" s="36"/>
      <c r="W113" s="36"/>
      <c r="X113" s="36"/>
      <c r="Y113" s="36"/>
      <c r="Z113" s="27"/>
      <c r="AA113" s="36"/>
      <c r="AB113" s="30"/>
      <c r="AC113" s="30"/>
      <c r="AD113" s="27"/>
      <c r="AE113" s="26"/>
      <c r="AF113" s="32"/>
      <c r="AG113" s="36"/>
      <c r="AH113" s="36"/>
      <c r="AI113" s="36"/>
      <c r="AJ113" s="34"/>
      <c r="AK113" s="35"/>
      <c r="AL113" s="35"/>
      <c r="AM113" s="35"/>
      <c r="AN113" s="35"/>
      <c r="AO113" s="36"/>
      <c r="AP113" s="26"/>
      <c r="AQ113" s="26"/>
      <c r="AR113" s="26"/>
      <c r="AS113" s="26"/>
      <c r="AT113" s="26"/>
      <c r="AU113" s="26"/>
      <c r="AV113" s="26"/>
      <c r="AW113" s="26"/>
      <c r="AX113" s="37"/>
      <c r="AY113" s="37"/>
      <c r="AZ113" s="26"/>
    </row>
    <row r="114" spans="1:52" ht="15.75" customHeight="1" x14ac:dyDescent="0.25">
      <c r="A114" s="26"/>
      <c r="B114" s="26"/>
      <c r="C114" s="26"/>
      <c r="D114" s="26"/>
      <c r="E114" s="26"/>
      <c r="F114" s="26"/>
      <c r="G114" s="26"/>
      <c r="H114" s="26"/>
      <c r="I114" s="26"/>
      <c r="J114" s="26"/>
      <c r="K114" s="26"/>
      <c r="L114" s="27"/>
      <c r="M114" s="27"/>
      <c r="N114" s="26"/>
      <c r="O114" s="26"/>
      <c r="P114" s="26"/>
      <c r="Q114" s="36"/>
      <c r="R114" s="36"/>
      <c r="S114" s="36"/>
      <c r="T114" s="36"/>
      <c r="U114" s="36"/>
      <c r="V114" s="36"/>
      <c r="W114" s="36"/>
      <c r="X114" s="36"/>
      <c r="Y114" s="36"/>
      <c r="Z114" s="27"/>
      <c r="AA114" s="36"/>
      <c r="AB114" s="30"/>
      <c r="AC114" s="30"/>
      <c r="AD114" s="27"/>
      <c r="AE114" s="26"/>
      <c r="AF114" s="32"/>
      <c r="AG114" s="36"/>
      <c r="AH114" s="36"/>
      <c r="AI114" s="36"/>
      <c r="AJ114" s="34"/>
      <c r="AK114" s="35"/>
      <c r="AL114" s="35"/>
      <c r="AM114" s="35"/>
      <c r="AN114" s="35"/>
      <c r="AO114" s="36"/>
      <c r="AP114" s="26"/>
      <c r="AQ114" s="26"/>
      <c r="AR114" s="26"/>
      <c r="AS114" s="26"/>
      <c r="AT114" s="26"/>
      <c r="AU114" s="26"/>
      <c r="AV114" s="26"/>
      <c r="AW114" s="26"/>
      <c r="AX114" s="37"/>
      <c r="AY114" s="37"/>
      <c r="AZ114" s="26"/>
    </row>
    <row r="115" spans="1:52" ht="15.75" customHeight="1" x14ac:dyDescent="0.25">
      <c r="A115" s="26"/>
      <c r="B115" s="26"/>
      <c r="C115" s="26"/>
      <c r="D115" s="26"/>
      <c r="E115" s="39"/>
      <c r="F115" s="26"/>
      <c r="G115" s="26"/>
      <c r="H115" s="26"/>
      <c r="I115" s="26"/>
      <c r="J115" s="26"/>
      <c r="K115" s="26"/>
      <c r="L115" s="27"/>
      <c r="M115" s="27"/>
      <c r="N115" s="26"/>
      <c r="O115" s="26"/>
      <c r="P115" s="26"/>
      <c r="Q115" s="36"/>
      <c r="R115" s="27"/>
      <c r="S115" s="36"/>
      <c r="T115" s="36"/>
      <c r="U115" s="36"/>
      <c r="V115" s="36"/>
      <c r="W115" s="36"/>
      <c r="X115" s="36"/>
      <c r="Y115" s="36"/>
      <c r="Z115" s="27"/>
      <c r="AA115" s="36"/>
      <c r="AB115" s="30"/>
      <c r="AC115" s="30"/>
      <c r="AD115" s="27"/>
      <c r="AE115" s="26"/>
      <c r="AF115" s="32"/>
      <c r="AG115" s="36"/>
      <c r="AH115" s="36"/>
      <c r="AI115" s="36"/>
      <c r="AJ115" s="34"/>
      <c r="AK115" s="35"/>
      <c r="AL115" s="35"/>
      <c r="AM115" s="35"/>
      <c r="AN115" s="35"/>
      <c r="AO115" s="36"/>
      <c r="AP115" s="26"/>
      <c r="AQ115" s="26"/>
      <c r="AR115" s="26"/>
      <c r="AS115" s="38"/>
      <c r="AT115" s="39"/>
      <c r="AU115" s="39"/>
      <c r="AV115" s="26"/>
      <c r="AW115" s="26"/>
      <c r="AX115" s="37"/>
      <c r="AY115" s="37"/>
      <c r="AZ115" s="26"/>
    </row>
    <row r="116" spans="1:52" ht="15.75" customHeight="1" x14ac:dyDescent="0.25">
      <c r="A116" s="26"/>
      <c r="B116" s="26"/>
      <c r="C116" s="26"/>
      <c r="D116" s="26"/>
      <c r="E116" s="39"/>
      <c r="F116" s="26"/>
      <c r="G116" s="26"/>
      <c r="H116" s="26"/>
      <c r="I116" s="26"/>
      <c r="J116" s="26"/>
      <c r="K116" s="26"/>
      <c r="L116" s="27"/>
      <c r="M116" s="27"/>
      <c r="N116" s="26"/>
      <c r="O116" s="26"/>
      <c r="P116" s="26"/>
      <c r="Q116" s="36"/>
      <c r="R116" s="27"/>
      <c r="S116" s="36"/>
      <c r="T116" s="36"/>
      <c r="U116" s="36"/>
      <c r="V116" s="36"/>
      <c r="W116" s="36"/>
      <c r="X116" s="36"/>
      <c r="Y116" s="36"/>
      <c r="Z116" s="27"/>
      <c r="AA116" s="36"/>
      <c r="AB116" s="30"/>
      <c r="AC116" s="30"/>
      <c r="AD116" s="27"/>
      <c r="AE116" s="26"/>
      <c r="AF116" s="32"/>
      <c r="AG116" s="36"/>
      <c r="AH116" s="36"/>
      <c r="AI116" s="36"/>
      <c r="AJ116" s="34"/>
      <c r="AK116" s="35"/>
      <c r="AL116" s="35"/>
      <c r="AM116" s="35"/>
      <c r="AN116" s="35"/>
      <c r="AO116" s="36"/>
      <c r="AP116" s="26"/>
      <c r="AQ116" s="26"/>
      <c r="AR116" s="26"/>
      <c r="AS116" s="38"/>
      <c r="AT116" s="39"/>
      <c r="AU116" s="39"/>
      <c r="AV116" s="26"/>
      <c r="AW116" s="26"/>
      <c r="AX116" s="37"/>
      <c r="AY116" s="37"/>
      <c r="AZ116" s="26"/>
    </row>
    <row r="117" spans="1:52" ht="15.75" customHeight="1" x14ac:dyDescent="0.25">
      <c r="A117" s="26"/>
      <c r="B117" s="26"/>
      <c r="C117" s="26"/>
      <c r="D117" s="26"/>
      <c r="E117" s="26"/>
      <c r="F117" s="26"/>
      <c r="G117" s="26"/>
      <c r="H117" s="26"/>
      <c r="I117" s="26"/>
      <c r="J117" s="26"/>
      <c r="K117" s="26"/>
      <c r="L117" s="27"/>
      <c r="M117" s="27"/>
      <c r="N117" s="26"/>
      <c r="O117" s="26"/>
      <c r="P117" s="26"/>
      <c r="Q117" s="36"/>
      <c r="R117" s="36"/>
      <c r="S117" s="36"/>
      <c r="T117" s="36"/>
      <c r="U117" s="36"/>
      <c r="V117" s="36"/>
      <c r="W117" s="36"/>
      <c r="X117" s="36"/>
      <c r="Y117" s="36"/>
      <c r="Z117" s="27"/>
      <c r="AA117" s="36"/>
      <c r="AB117" s="30"/>
      <c r="AC117" s="30"/>
      <c r="AD117" s="27"/>
      <c r="AE117" s="26"/>
      <c r="AF117" s="32"/>
      <c r="AG117" s="36"/>
      <c r="AH117" s="36"/>
      <c r="AI117" s="36"/>
      <c r="AJ117" s="34"/>
      <c r="AK117" s="35"/>
      <c r="AL117" s="35"/>
      <c r="AM117" s="35"/>
      <c r="AN117" s="35"/>
      <c r="AO117" s="36"/>
      <c r="AP117" s="26"/>
      <c r="AQ117" s="26"/>
      <c r="AR117" s="26"/>
      <c r="AS117" s="26"/>
      <c r="AT117" s="26"/>
      <c r="AU117" s="26"/>
      <c r="AV117" s="26"/>
      <c r="AW117" s="26"/>
      <c r="AX117" s="37"/>
      <c r="AY117" s="37"/>
      <c r="AZ117" s="26"/>
    </row>
    <row r="118" spans="1:52" ht="15.75" customHeight="1" x14ac:dyDescent="0.25">
      <c r="A118" s="26"/>
      <c r="B118" s="26"/>
      <c r="C118" s="26"/>
      <c r="D118" s="26"/>
      <c r="E118" s="26"/>
      <c r="F118" s="26"/>
      <c r="G118" s="26"/>
      <c r="H118" s="26"/>
      <c r="I118" s="26"/>
      <c r="J118" s="26"/>
      <c r="K118" s="26"/>
      <c r="L118" s="27"/>
      <c r="M118" s="27"/>
      <c r="N118" s="26"/>
      <c r="O118" s="26"/>
      <c r="P118" s="26"/>
      <c r="Q118" s="36"/>
      <c r="R118" s="36"/>
      <c r="S118" s="36"/>
      <c r="T118" s="36"/>
      <c r="U118" s="36"/>
      <c r="V118" s="36"/>
      <c r="W118" s="36"/>
      <c r="X118" s="36"/>
      <c r="Y118" s="36"/>
      <c r="Z118" s="27"/>
      <c r="AA118" s="36"/>
      <c r="AB118" s="30"/>
      <c r="AC118" s="30"/>
      <c r="AD118" s="27"/>
      <c r="AE118" s="26"/>
      <c r="AF118" s="32"/>
      <c r="AG118" s="36"/>
      <c r="AH118" s="36"/>
      <c r="AI118" s="36"/>
      <c r="AJ118" s="34"/>
      <c r="AK118" s="35"/>
      <c r="AL118" s="35"/>
      <c r="AM118" s="35"/>
      <c r="AN118" s="35"/>
      <c r="AO118" s="36"/>
      <c r="AP118" s="26"/>
      <c r="AQ118" s="26"/>
      <c r="AR118" s="26"/>
      <c r="AS118" s="26"/>
      <c r="AT118" s="26"/>
      <c r="AU118" s="26"/>
      <c r="AV118" s="26"/>
      <c r="AW118" s="26"/>
      <c r="AX118" s="37"/>
      <c r="AY118" s="37"/>
      <c r="AZ118" s="26"/>
    </row>
    <row r="119" spans="1:52" ht="15.75" customHeight="1" x14ac:dyDescent="0.25">
      <c r="A119" s="26"/>
      <c r="B119" s="26"/>
      <c r="C119" s="26"/>
      <c r="D119" s="26"/>
      <c r="E119" s="26"/>
      <c r="F119" s="26"/>
      <c r="G119" s="26"/>
      <c r="H119" s="26"/>
      <c r="I119" s="26"/>
      <c r="J119" s="26"/>
      <c r="K119" s="26"/>
      <c r="L119" s="27"/>
      <c r="M119" s="27"/>
      <c r="N119" s="26"/>
      <c r="O119" s="26"/>
      <c r="P119" s="26"/>
      <c r="Q119" s="36"/>
      <c r="R119" s="27"/>
      <c r="S119" s="36"/>
      <c r="T119" s="36"/>
      <c r="U119" s="36"/>
      <c r="V119" s="36"/>
      <c r="W119" s="36"/>
      <c r="X119" s="36"/>
      <c r="Y119" s="36"/>
      <c r="Z119" s="27"/>
      <c r="AA119" s="36"/>
      <c r="AB119" s="30"/>
      <c r="AC119" s="30"/>
      <c r="AD119" s="27"/>
      <c r="AE119" s="26"/>
      <c r="AF119" s="32"/>
      <c r="AG119" s="36"/>
      <c r="AH119" s="36"/>
      <c r="AI119" s="36"/>
      <c r="AJ119" s="34"/>
      <c r="AK119" s="35"/>
      <c r="AL119" s="35"/>
      <c r="AM119" s="35"/>
      <c r="AN119" s="35"/>
      <c r="AO119" s="36"/>
      <c r="AP119" s="26"/>
      <c r="AQ119" s="26"/>
      <c r="AR119" s="26"/>
      <c r="AS119" s="38"/>
      <c r="AT119" s="39"/>
      <c r="AU119" s="39"/>
      <c r="AV119" s="26"/>
      <c r="AW119" s="26"/>
      <c r="AX119" s="37"/>
      <c r="AY119" s="37"/>
      <c r="AZ119" s="26"/>
    </row>
    <row r="120" spans="1:52" ht="15.75" customHeight="1" x14ac:dyDescent="0.25">
      <c r="A120" s="26"/>
      <c r="B120" s="26"/>
      <c r="C120" s="26"/>
      <c r="D120" s="26"/>
      <c r="E120" s="26"/>
      <c r="F120" s="26"/>
      <c r="G120" s="26"/>
      <c r="H120" s="26"/>
      <c r="I120" s="26"/>
      <c r="J120" s="26"/>
      <c r="K120" s="26"/>
      <c r="L120" s="27"/>
      <c r="M120" s="27"/>
      <c r="N120" s="26"/>
      <c r="O120" s="26"/>
      <c r="P120" s="26"/>
      <c r="Q120" s="36"/>
      <c r="R120" s="27"/>
      <c r="S120" s="36"/>
      <c r="T120" s="36"/>
      <c r="U120" s="36"/>
      <c r="V120" s="36"/>
      <c r="W120" s="36"/>
      <c r="X120" s="36"/>
      <c r="Y120" s="36"/>
      <c r="Z120" s="27"/>
      <c r="AA120" s="36"/>
      <c r="AB120" s="30"/>
      <c r="AC120" s="30"/>
      <c r="AD120" s="27"/>
      <c r="AE120" s="26"/>
      <c r="AF120" s="32"/>
      <c r="AG120" s="36"/>
      <c r="AH120" s="36"/>
      <c r="AI120" s="36"/>
      <c r="AJ120" s="34"/>
      <c r="AK120" s="35"/>
      <c r="AL120" s="35"/>
      <c r="AM120" s="35"/>
      <c r="AN120" s="35"/>
      <c r="AO120" s="36"/>
      <c r="AP120" s="26"/>
      <c r="AQ120" s="26"/>
      <c r="AR120" s="26"/>
      <c r="AS120" s="38"/>
      <c r="AT120" s="39"/>
      <c r="AU120" s="39"/>
      <c r="AV120" s="26"/>
      <c r="AW120" s="26"/>
      <c r="AX120" s="37"/>
      <c r="AY120" s="37"/>
      <c r="AZ120" s="26"/>
    </row>
    <row r="121" spans="1:52" ht="15.75" customHeight="1" x14ac:dyDescent="0.25">
      <c r="A121" s="26"/>
      <c r="B121" s="26"/>
      <c r="C121" s="26"/>
      <c r="D121" s="26"/>
      <c r="E121" s="39"/>
      <c r="F121" s="26"/>
      <c r="G121" s="26"/>
      <c r="H121" s="26"/>
      <c r="I121" s="26"/>
      <c r="J121" s="26"/>
      <c r="K121" s="26"/>
      <c r="L121" s="27"/>
      <c r="M121" s="27"/>
      <c r="N121" s="26"/>
      <c r="O121" s="26"/>
      <c r="P121" s="26"/>
      <c r="Q121" s="36"/>
      <c r="R121" s="36"/>
      <c r="S121" s="36"/>
      <c r="T121" s="36"/>
      <c r="U121" s="36"/>
      <c r="V121" s="36"/>
      <c r="W121" s="36"/>
      <c r="X121" s="36"/>
      <c r="Y121" s="36"/>
      <c r="Z121" s="27"/>
      <c r="AA121" s="36"/>
      <c r="AB121" s="30"/>
      <c r="AC121" s="30"/>
      <c r="AD121" s="27"/>
      <c r="AE121" s="26"/>
      <c r="AF121" s="32"/>
      <c r="AG121" s="36"/>
      <c r="AH121" s="36"/>
      <c r="AI121" s="36"/>
      <c r="AJ121" s="34"/>
      <c r="AK121" s="35"/>
      <c r="AL121" s="35"/>
      <c r="AM121" s="35"/>
      <c r="AN121" s="35"/>
      <c r="AO121" s="36"/>
      <c r="AP121" s="26"/>
      <c r="AQ121" s="26"/>
      <c r="AR121" s="26"/>
      <c r="AS121" s="26"/>
      <c r="AT121" s="26"/>
      <c r="AU121" s="26"/>
      <c r="AV121" s="26"/>
      <c r="AW121" s="26"/>
      <c r="AX121" s="37"/>
      <c r="AY121" s="37"/>
      <c r="AZ121" s="26"/>
    </row>
    <row r="122" spans="1:52" ht="15.75" customHeight="1" x14ac:dyDescent="0.25">
      <c r="A122" s="26"/>
      <c r="B122" s="26"/>
      <c r="C122" s="26"/>
      <c r="D122" s="26"/>
      <c r="E122" s="26"/>
      <c r="F122" s="26"/>
      <c r="G122" s="26"/>
      <c r="H122" s="26"/>
      <c r="I122" s="26"/>
      <c r="J122" s="26"/>
      <c r="K122" s="26"/>
      <c r="L122" s="27"/>
      <c r="M122" s="27"/>
      <c r="N122" s="26"/>
      <c r="O122" s="26"/>
      <c r="P122" s="26"/>
      <c r="Q122" s="36"/>
      <c r="R122" s="36"/>
      <c r="S122" s="36"/>
      <c r="T122" s="36"/>
      <c r="U122" s="36"/>
      <c r="V122" s="36"/>
      <c r="W122" s="36"/>
      <c r="X122" s="36"/>
      <c r="Y122" s="36"/>
      <c r="Z122" s="27"/>
      <c r="AA122" s="36"/>
      <c r="AB122" s="30"/>
      <c r="AC122" s="30"/>
      <c r="AD122" s="27"/>
      <c r="AE122" s="26"/>
      <c r="AF122" s="36"/>
      <c r="AG122" s="36"/>
      <c r="AH122" s="36"/>
      <c r="AI122" s="36"/>
      <c r="AJ122" s="34"/>
      <c r="AK122" s="35"/>
      <c r="AL122" s="35"/>
      <c r="AM122" s="35"/>
      <c r="AN122" s="35"/>
      <c r="AO122" s="36"/>
      <c r="AP122" s="26"/>
      <c r="AQ122" s="26"/>
      <c r="AR122" s="26"/>
      <c r="AS122" s="26"/>
      <c r="AT122" s="26"/>
      <c r="AU122" s="26"/>
      <c r="AV122" s="26"/>
      <c r="AW122" s="26"/>
      <c r="AX122" s="37"/>
      <c r="AY122" s="37"/>
      <c r="AZ122" s="26"/>
    </row>
    <row r="123" spans="1:52" ht="15.75" customHeight="1" x14ac:dyDescent="0.25">
      <c r="A123" s="26"/>
      <c r="B123" s="26"/>
      <c r="C123" s="26"/>
      <c r="D123" s="26"/>
      <c r="E123" s="26"/>
      <c r="F123" s="26"/>
      <c r="G123" s="26"/>
      <c r="H123" s="26"/>
      <c r="I123" s="26"/>
      <c r="J123" s="26"/>
      <c r="K123" s="26"/>
      <c r="L123" s="27"/>
      <c r="M123" s="27"/>
      <c r="N123" s="26"/>
      <c r="O123" s="26"/>
      <c r="P123" s="26"/>
      <c r="Q123" s="36"/>
      <c r="R123" s="36"/>
      <c r="S123" s="36"/>
      <c r="T123" s="36"/>
      <c r="U123" s="36"/>
      <c r="V123" s="36"/>
      <c r="W123" s="36"/>
      <c r="X123" s="36"/>
      <c r="Y123" s="36"/>
      <c r="Z123" s="27"/>
      <c r="AA123" s="36"/>
      <c r="AB123" s="30"/>
      <c r="AC123" s="30"/>
      <c r="AD123" s="27"/>
      <c r="AE123" s="26"/>
      <c r="AF123" s="32"/>
      <c r="AG123" s="36"/>
      <c r="AH123" s="36"/>
      <c r="AI123" s="36"/>
      <c r="AJ123" s="34"/>
      <c r="AK123" s="35"/>
      <c r="AL123" s="35"/>
      <c r="AM123" s="35"/>
      <c r="AN123" s="35"/>
      <c r="AO123" s="36"/>
      <c r="AP123" s="26"/>
      <c r="AQ123" s="26"/>
      <c r="AR123" s="26"/>
      <c r="AS123" s="26"/>
      <c r="AT123" s="26"/>
      <c r="AU123" s="26"/>
      <c r="AV123" s="26"/>
      <c r="AW123" s="26"/>
      <c r="AX123" s="37"/>
      <c r="AY123" s="37"/>
      <c r="AZ123" s="26"/>
    </row>
    <row r="124" spans="1:52" ht="15.75" customHeight="1" x14ac:dyDescent="0.25">
      <c r="A124" s="26"/>
      <c r="B124" s="26"/>
      <c r="C124" s="26"/>
      <c r="D124" s="26"/>
      <c r="E124" s="26"/>
      <c r="F124" s="26"/>
      <c r="G124" s="26"/>
      <c r="H124" s="26"/>
      <c r="I124" s="26"/>
      <c r="J124" s="26"/>
      <c r="K124" s="26"/>
      <c r="L124" s="27"/>
      <c r="M124" s="27"/>
      <c r="N124" s="26"/>
      <c r="O124" s="26"/>
      <c r="P124" s="26"/>
      <c r="Q124" s="36"/>
      <c r="R124" s="36"/>
      <c r="S124" s="36"/>
      <c r="T124" s="36"/>
      <c r="U124" s="36"/>
      <c r="V124" s="36"/>
      <c r="W124" s="36"/>
      <c r="X124" s="36"/>
      <c r="Y124" s="36"/>
      <c r="Z124" s="27"/>
      <c r="AA124" s="36"/>
      <c r="AB124" s="30"/>
      <c r="AC124" s="30"/>
      <c r="AD124" s="27"/>
      <c r="AE124" s="26"/>
      <c r="AF124" s="32"/>
      <c r="AG124" s="36"/>
      <c r="AH124" s="36"/>
      <c r="AI124" s="36"/>
      <c r="AJ124" s="34"/>
      <c r="AK124" s="35"/>
      <c r="AL124" s="35"/>
      <c r="AM124" s="35"/>
      <c r="AN124" s="35"/>
      <c r="AO124" s="36"/>
      <c r="AP124" s="26"/>
      <c r="AQ124" s="26"/>
      <c r="AR124" s="26"/>
      <c r="AS124" s="26"/>
      <c r="AT124" s="26"/>
      <c r="AU124" s="26"/>
      <c r="AV124" s="26"/>
      <c r="AW124" s="26"/>
      <c r="AX124" s="37"/>
      <c r="AY124" s="37"/>
      <c r="AZ124" s="26"/>
    </row>
    <row r="125" spans="1:52" ht="15.75" customHeight="1" x14ac:dyDescent="0.25">
      <c r="A125" s="26"/>
      <c r="B125" s="26"/>
      <c r="C125" s="26"/>
      <c r="D125" s="26"/>
      <c r="E125" s="26"/>
      <c r="F125" s="26"/>
      <c r="G125" s="26"/>
      <c r="H125" s="26"/>
      <c r="I125" s="26"/>
      <c r="J125" s="26"/>
      <c r="K125" s="26"/>
      <c r="L125" s="27"/>
      <c r="M125" s="27"/>
      <c r="N125" s="26"/>
      <c r="O125" s="26"/>
      <c r="P125" s="26"/>
      <c r="Q125" s="36"/>
      <c r="R125" s="36"/>
      <c r="S125" s="36"/>
      <c r="T125" s="36"/>
      <c r="U125" s="36"/>
      <c r="V125" s="36"/>
      <c r="W125" s="36"/>
      <c r="X125" s="36"/>
      <c r="Y125" s="36"/>
      <c r="Z125" s="27"/>
      <c r="AA125" s="36"/>
      <c r="AB125" s="30"/>
      <c r="AC125" s="30"/>
      <c r="AD125" s="27"/>
      <c r="AE125" s="26"/>
      <c r="AF125" s="36"/>
      <c r="AG125" s="36"/>
      <c r="AH125" s="36"/>
      <c r="AI125" s="36"/>
      <c r="AJ125" s="34"/>
      <c r="AK125" s="35"/>
      <c r="AL125" s="35"/>
      <c r="AM125" s="35"/>
      <c r="AN125" s="35"/>
      <c r="AO125" s="36"/>
      <c r="AP125" s="26"/>
      <c r="AQ125" s="26"/>
      <c r="AR125" s="26"/>
      <c r="AS125" s="26"/>
      <c r="AT125" s="26"/>
      <c r="AU125" s="26"/>
      <c r="AV125" s="26"/>
      <c r="AW125" s="26"/>
      <c r="AX125" s="37"/>
      <c r="AY125" s="37"/>
      <c r="AZ125" s="26"/>
    </row>
    <row r="126" spans="1:52" ht="15.75" customHeight="1" x14ac:dyDescent="0.25">
      <c r="A126" s="26"/>
      <c r="B126" s="26"/>
      <c r="C126" s="26"/>
      <c r="D126" s="26"/>
      <c r="E126" s="26"/>
      <c r="F126" s="26"/>
      <c r="G126" s="26"/>
      <c r="H126" s="26"/>
      <c r="I126" s="26"/>
      <c r="J126" s="26"/>
      <c r="K126" s="26"/>
      <c r="L126" s="27"/>
      <c r="M126" s="27"/>
      <c r="N126" s="26"/>
      <c r="O126" s="26"/>
      <c r="P126" s="26"/>
      <c r="Q126" s="36"/>
      <c r="R126" s="36"/>
      <c r="S126" s="36"/>
      <c r="T126" s="36"/>
      <c r="U126" s="36"/>
      <c r="V126" s="36"/>
      <c r="W126" s="36"/>
      <c r="X126" s="36"/>
      <c r="Y126" s="36"/>
      <c r="Z126" s="27"/>
      <c r="AA126" s="36"/>
      <c r="AB126" s="30"/>
      <c r="AC126" s="30"/>
      <c r="AD126" s="27"/>
      <c r="AE126" s="26"/>
      <c r="AF126" s="32"/>
      <c r="AG126" s="36"/>
      <c r="AH126" s="36"/>
      <c r="AI126" s="36"/>
      <c r="AJ126" s="34"/>
      <c r="AK126" s="35"/>
      <c r="AL126" s="35"/>
      <c r="AM126" s="35"/>
      <c r="AN126" s="35"/>
      <c r="AO126" s="36"/>
      <c r="AP126" s="26"/>
      <c r="AQ126" s="26"/>
      <c r="AR126" s="26"/>
      <c r="AS126" s="26"/>
      <c r="AT126" s="26"/>
      <c r="AU126" s="26"/>
      <c r="AV126" s="26"/>
      <c r="AW126" s="26"/>
      <c r="AX126" s="37"/>
      <c r="AY126" s="37"/>
      <c r="AZ126" s="26"/>
    </row>
    <row r="127" spans="1:52" ht="15.75" customHeight="1" x14ac:dyDescent="0.25">
      <c r="A127" s="26"/>
      <c r="B127" s="26"/>
      <c r="C127" s="26"/>
      <c r="D127" s="26"/>
      <c r="E127" s="26"/>
      <c r="F127" s="26"/>
      <c r="G127" s="26"/>
      <c r="H127" s="26"/>
      <c r="I127" s="26"/>
      <c r="J127" s="26"/>
      <c r="K127" s="26"/>
      <c r="L127" s="27"/>
      <c r="M127" s="27"/>
      <c r="N127" s="26"/>
      <c r="O127" s="26"/>
      <c r="P127" s="26"/>
      <c r="Q127" s="36"/>
      <c r="R127" s="36"/>
      <c r="S127" s="36"/>
      <c r="T127" s="36"/>
      <c r="U127" s="36"/>
      <c r="V127" s="36"/>
      <c r="W127" s="36"/>
      <c r="X127" s="36"/>
      <c r="Y127" s="36"/>
      <c r="Z127" s="27"/>
      <c r="AA127" s="36"/>
      <c r="AB127" s="30"/>
      <c r="AC127" s="30"/>
      <c r="AD127" s="27"/>
      <c r="AE127" s="26"/>
      <c r="AF127" s="32"/>
      <c r="AG127" s="36"/>
      <c r="AH127" s="36"/>
      <c r="AI127" s="36"/>
      <c r="AJ127" s="34"/>
      <c r="AK127" s="35"/>
      <c r="AL127" s="35"/>
      <c r="AM127" s="35"/>
      <c r="AN127" s="35"/>
      <c r="AO127" s="36"/>
      <c r="AP127" s="26"/>
      <c r="AQ127" s="26"/>
      <c r="AR127" s="26"/>
      <c r="AS127" s="26"/>
      <c r="AT127" s="26"/>
      <c r="AU127" s="26"/>
      <c r="AV127" s="26"/>
      <c r="AW127" s="26"/>
      <c r="AX127" s="37"/>
      <c r="AY127" s="37"/>
      <c r="AZ127" s="26"/>
    </row>
    <row r="128" spans="1:52" ht="15.75" customHeight="1" x14ac:dyDescent="0.25">
      <c r="A128" s="26"/>
      <c r="B128" s="26"/>
      <c r="C128" s="26"/>
      <c r="D128" s="26"/>
      <c r="E128" s="26"/>
      <c r="F128" s="26"/>
      <c r="G128" s="26"/>
      <c r="H128" s="26"/>
      <c r="I128" s="26"/>
      <c r="J128" s="26"/>
      <c r="K128" s="26"/>
      <c r="L128" s="27"/>
      <c r="M128" s="27"/>
      <c r="N128" s="26"/>
      <c r="O128" s="26"/>
      <c r="P128" s="26"/>
      <c r="Q128" s="36"/>
      <c r="R128" s="36"/>
      <c r="S128" s="36"/>
      <c r="T128" s="36"/>
      <c r="U128" s="36"/>
      <c r="V128" s="36"/>
      <c r="W128" s="36"/>
      <c r="X128" s="36"/>
      <c r="Y128" s="36"/>
      <c r="Z128" s="27"/>
      <c r="AA128" s="36"/>
      <c r="AB128" s="30"/>
      <c r="AC128" s="30"/>
      <c r="AD128" s="27"/>
      <c r="AE128" s="26"/>
      <c r="AF128" s="32"/>
      <c r="AG128" s="36"/>
      <c r="AH128" s="36"/>
      <c r="AI128" s="36"/>
      <c r="AJ128" s="34"/>
      <c r="AK128" s="35"/>
      <c r="AL128" s="35"/>
      <c r="AM128" s="35"/>
      <c r="AN128" s="35"/>
      <c r="AO128" s="36"/>
      <c r="AP128" s="26"/>
      <c r="AQ128" s="26"/>
      <c r="AR128" s="26"/>
      <c r="AS128" s="26"/>
      <c r="AT128" s="26"/>
      <c r="AU128" s="26"/>
      <c r="AV128" s="26"/>
      <c r="AW128" s="26"/>
      <c r="AX128" s="37"/>
      <c r="AY128" s="37"/>
      <c r="AZ128" s="26"/>
    </row>
    <row r="129" spans="1:52" ht="15.75" customHeight="1" x14ac:dyDescent="0.25">
      <c r="A129" s="26"/>
      <c r="B129" s="26"/>
      <c r="C129" s="26"/>
      <c r="D129" s="26"/>
      <c r="E129" s="26"/>
      <c r="F129" s="26"/>
      <c r="G129" s="26"/>
      <c r="H129" s="26"/>
      <c r="I129" s="26"/>
      <c r="J129" s="26"/>
      <c r="K129" s="26"/>
      <c r="L129" s="27"/>
      <c r="M129" s="27"/>
      <c r="N129" s="26"/>
      <c r="O129" s="26"/>
      <c r="P129" s="26"/>
      <c r="Q129" s="36"/>
      <c r="R129" s="36"/>
      <c r="S129" s="36"/>
      <c r="T129" s="36"/>
      <c r="U129" s="36"/>
      <c r="V129" s="36"/>
      <c r="W129" s="36"/>
      <c r="X129" s="36"/>
      <c r="Y129" s="36"/>
      <c r="Z129" s="27"/>
      <c r="AA129" s="36"/>
      <c r="AB129" s="30"/>
      <c r="AC129" s="30"/>
      <c r="AD129" s="27"/>
      <c r="AE129" s="26"/>
      <c r="AF129" s="32"/>
      <c r="AG129" s="36"/>
      <c r="AH129" s="36"/>
      <c r="AI129" s="36"/>
      <c r="AJ129" s="34"/>
      <c r="AK129" s="35"/>
      <c r="AL129" s="35"/>
      <c r="AM129" s="35"/>
      <c r="AN129" s="35"/>
      <c r="AO129" s="36"/>
      <c r="AP129" s="26"/>
      <c r="AQ129" s="26"/>
      <c r="AR129" s="26"/>
      <c r="AS129" s="26"/>
      <c r="AT129" s="26"/>
      <c r="AU129" s="26"/>
      <c r="AV129" s="26"/>
      <c r="AW129" s="26"/>
      <c r="AX129" s="37"/>
      <c r="AY129" s="37"/>
      <c r="AZ129" s="26"/>
    </row>
    <row r="130" spans="1:52" ht="15.75" customHeight="1" x14ac:dyDescent="0.25">
      <c r="A130" s="26"/>
      <c r="B130" s="26"/>
      <c r="C130" s="26"/>
      <c r="D130" s="26"/>
      <c r="E130" s="26"/>
      <c r="F130" s="26"/>
      <c r="G130" s="26"/>
      <c r="H130" s="26"/>
      <c r="I130" s="26"/>
      <c r="J130" s="26"/>
      <c r="K130" s="26"/>
      <c r="L130" s="27"/>
      <c r="M130" s="27"/>
      <c r="N130" s="26"/>
      <c r="O130" s="26"/>
      <c r="P130" s="26"/>
      <c r="Q130" s="36"/>
      <c r="R130" s="36"/>
      <c r="S130" s="36"/>
      <c r="T130" s="36"/>
      <c r="U130" s="36"/>
      <c r="V130" s="36"/>
      <c r="W130" s="36"/>
      <c r="X130" s="36"/>
      <c r="Y130" s="36"/>
      <c r="Z130" s="27"/>
      <c r="AA130" s="36"/>
      <c r="AB130" s="30"/>
      <c r="AC130" s="30"/>
      <c r="AD130" s="27"/>
      <c r="AE130" s="26"/>
      <c r="AF130" s="32"/>
      <c r="AG130" s="36"/>
      <c r="AH130" s="36"/>
      <c r="AI130" s="36"/>
      <c r="AJ130" s="34"/>
      <c r="AK130" s="35"/>
      <c r="AL130" s="35"/>
      <c r="AM130" s="35"/>
      <c r="AN130" s="35"/>
      <c r="AO130" s="36"/>
      <c r="AP130" s="26"/>
      <c r="AQ130" s="26"/>
      <c r="AR130" s="26"/>
      <c r="AS130" s="26"/>
      <c r="AT130" s="26"/>
      <c r="AU130" s="26"/>
      <c r="AV130" s="26"/>
      <c r="AW130" s="26"/>
      <c r="AX130" s="37"/>
      <c r="AY130" s="37"/>
      <c r="AZ130" s="26"/>
    </row>
    <row r="131" spans="1:52" ht="15.75" customHeight="1" x14ac:dyDescent="0.25">
      <c r="A131" s="26"/>
      <c r="B131" s="26"/>
      <c r="C131" s="26"/>
      <c r="D131" s="26"/>
      <c r="E131" s="26"/>
      <c r="F131" s="26"/>
      <c r="G131" s="26"/>
      <c r="H131" s="26"/>
      <c r="I131" s="26"/>
      <c r="J131" s="26"/>
      <c r="K131" s="26"/>
      <c r="L131" s="27"/>
      <c r="M131" s="27"/>
      <c r="N131" s="26"/>
      <c r="O131" s="26"/>
      <c r="P131" s="26"/>
      <c r="Q131" s="36"/>
      <c r="R131" s="36"/>
      <c r="S131" s="36"/>
      <c r="T131" s="36"/>
      <c r="U131" s="36"/>
      <c r="V131" s="36"/>
      <c r="W131" s="36"/>
      <c r="X131" s="36"/>
      <c r="Y131" s="36"/>
      <c r="Z131" s="27"/>
      <c r="AA131" s="36"/>
      <c r="AB131" s="30"/>
      <c r="AC131" s="30"/>
      <c r="AD131" s="27"/>
      <c r="AE131" s="26"/>
      <c r="AF131" s="32"/>
      <c r="AG131" s="36"/>
      <c r="AH131" s="36"/>
      <c r="AI131" s="36"/>
      <c r="AJ131" s="34"/>
      <c r="AK131" s="35"/>
      <c r="AL131" s="35"/>
      <c r="AM131" s="35"/>
      <c r="AN131" s="35"/>
      <c r="AO131" s="36"/>
      <c r="AP131" s="26"/>
      <c r="AQ131" s="26"/>
      <c r="AR131" s="26"/>
      <c r="AS131" s="26"/>
      <c r="AT131" s="26"/>
      <c r="AU131" s="26"/>
      <c r="AV131" s="26"/>
      <c r="AW131" s="26"/>
      <c r="AX131" s="37"/>
      <c r="AY131" s="37"/>
      <c r="AZ131" s="26"/>
    </row>
    <row r="132" spans="1:52" ht="15.75" customHeight="1" x14ac:dyDescent="0.25">
      <c r="A132" s="26"/>
      <c r="B132" s="26"/>
      <c r="C132" s="26"/>
      <c r="D132" s="26"/>
      <c r="E132" s="26"/>
      <c r="F132" s="26"/>
      <c r="G132" s="26"/>
      <c r="H132" s="26"/>
      <c r="I132" s="26"/>
      <c r="J132" s="26"/>
      <c r="K132" s="26"/>
      <c r="L132" s="27"/>
      <c r="M132" s="27"/>
      <c r="N132" s="26"/>
      <c r="O132" s="26"/>
      <c r="P132" s="26"/>
      <c r="Q132" s="36"/>
      <c r="R132" s="36"/>
      <c r="S132" s="36"/>
      <c r="T132" s="36"/>
      <c r="U132" s="36"/>
      <c r="V132" s="36"/>
      <c r="W132" s="36"/>
      <c r="X132" s="36"/>
      <c r="Y132" s="36"/>
      <c r="Z132" s="26"/>
      <c r="AA132" s="36"/>
      <c r="AB132" s="30"/>
      <c r="AC132" s="30"/>
      <c r="AD132" s="27"/>
      <c r="AE132" s="26"/>
      <c r="AF132" s="36"/>
      <c r="AG132" s="36"/>
      <c r="AH132" s="36"/>
      <c r="AI132" s="36"/>
      <c r="AJ132" s="34"/>
      <c r="AK132" s="35"/>
      <c r="AL132" s="35"/>
      <c r="AM132" s="35"/>
      <c r="AN132" s="35"/>
      <c r="AO132" s="36"/>
      <c r="AP132" s="26"/>
      <c r="AQ132" s="26"/>
      <c r="AR132" s="26"/>
      <c r="AS132" s="26"/>
      <c r="AT132" s="26"/>
      <c r="AU132" s="26"/>
      <c r="AV132" s="26"/>
      <c r="AW132" s="26"/>
      <c r="AX132" s="37"/>
      <c r="AY132" s="37"/>
      <c r="AZ132" s="26"/>
    </row>
    <row r="133" spans="1:52" ht="15.75" customHeight="1" x14ac:dyDescent="0.25">
      <c r="A133" s="26"/>
      <c r="B133" s="26"/>
      <c r="C133" s="26"/>
      <c r="D133" s="26"/>
      <c r="E133" s="26"/>
      <c r="F133" s="26"/>
      <c r="G133" s="26"/>
      <c r="H133" s="26"/>
      <c r="I133" s="26"/>
      <c r="J133" s="26"/>
      <c r="K133" s="26"/>
      <c r="L133" s="27"/>
      <c r="M133" s="27"/>
      <c r="N133" s="26"/>
      <c r="O133" s="26"/>
      <c r="P133" s="26"/>
      <c r="Q133" s="36"/>
      <c r="R133" s="36"/>
      <c r="S133" s="36"/>
      <c r="T133" s="36"/>
      <c r="U133" s="36"/>
      <c r="V133" s="36"/>
      <c r="W133" s="36"/>
      <c r="X133" s="36"/>
      <c r="Y133" s="36"/>
      <c r="Z133" s="27"/>
      <c r="AA133" s="36"/>
      <c r="AB133" s="30"/>
      <c r="AC133" s="30"/>
      <c r="AD133" s="27"/>
      <c r="AE133" s="26"/>
      <c r="AF133" s="36"/>
      <c r="AG133" s="36"/>
      <c r="AH133" s="36"/>
      <c r="AI133" s="36"/>
      <c r="AJ133" s="34"/>
      <c r="AK133" s="35"/>
      <c r="AL133" s="35"/>
      <c r="AM133" s="35"/>
      <c r="AN133" s="35"/>
      <c r="AO133" s="36"/>
      <c r="AP133" s="26"/>
      <c r="AQ133" s="26"/>
      <c r="AR133" s="26"/>
      <c r="AS133" s="26"/>
      <c r="AT133" s="26"/>
      <c r="AU133" s="26"/>
      <c r="AV133" s="26"/>
      <c r="AW133" s="26"/>
      <c r="AX133" s="37"/>
      <c r="AY133" s="37"/>
      <c r="AZ133" s="26"/>
    </row>
    <row r="134" spans="1:52" ht="15.75" customHeight="1" x14ac:dyDescent="0.25">
      <c r="A134" s="26"/>
      <c r="B134" s="26"/>
      <c r="C134" s="26"/>
      <c r="D134" s="26"/>
      <c r="E134" s="26"/>
      <c r="F134" s="26"/>
      <c r="G134" s="26"/>
      <c r="H134" s="26"/>
      <c r="I134" s="26"/>
      <c r="J134" s="26"/>
      <c r="K134" s="26"/>
      <c r="L134" s="27"/>
      <c r="M134" s="27"/>
      <c r="N134" s="26"/>
      <c r="O134" s="26"/>
      <c r="P134" s="26"/>
      <c r="Q134" s="36"/>
      <c r="R134" s="36"/>
      <c r="S134" s="36"/>
      <c r="T134" s="36"/>
      <c r="U134" s="36"/>
      <c r="V134" s="36"/>
      <c r="W134" s="36"/>
      <c r="X134" s="36"/>
      <c r="Y134" s="36"/>
      <c r="Z134" s="27"/>
      <c r="AA134" s="36"/>
      <c r="AB134" s="30"/>
      <c r="AC134" s="30"/>
      <c r="AD134" s="27"/>
      <c r="AE134" s="26"/>
      <c r="AF134" s="36"/>
      <c r="AG134" s="36"/>
      <c r="AH134" s="36"/>
      <c r="AI134" s="36"/>
      <c r="AJ134" s="34"/>
      <c r="AK134" s="35"/>
      <c r="AL134" s="35"/>
      <c r="AM134" s="35"/>
      <c r="AN134" s="35"/>
      <c r="AO134" s="36"/>
      <c r="AP134" s="26"/>
      <c r="AQ134" s="26"/>
      <c r="AR134" s="26"/>
      <c r="AS134" s="26"/>
      <c r="AT134" s="26"/>
      <c r="AU134" s="26"/>
      <c r="AV134" s="26"/>
      <c r="AW134" s="26"/>
      <c r="AX134" s="37"/>
      <c r="AY134" s="37"/>
      <c r="AZ134" s="26"/>
    </row>
    <row r="135" spans="1:52" ht="15.75" customHeight="1" x14ac:dyDescent="0.25">
      <c r="A135" s="26"/>
      <c r="B135" s="26"/>
      <c r="C135" s="26"/>
      <c r="D135" s="26"/>
      <c r="E135" s="26"/>
      <c r="F135" s="26"/>
      <c r="G135" s="26"/>
      <c r="H135" s="26"/>
      <c r="I135" s="26"/>
      <c r="J135" s="26"/>
      <c r="K135" s="26"/>
      <c r="L135" s="27"/>
      <c r="M135" s="27"/>
      <c r="N135" s="26"/>
      <c r="O135" s="26"/>
      <c r="P135" s="26"/>
      <c r="Q135" s="36"/>
      <c r="R135" s="27"/>
      <c r="S135" s="36"/>
      <c r="T135" s="36"/>
      <c r="U135" s="36"/>
      <c r="V135" s="36"/>
      <c r="W135" s="36"/>
      <c r="X135" s="36"/>
      <c r="Y135" s="36"/>
      <c r="Z135" s="26"/>
      <c r="AA135" s="36"/>
      <c r="AB135" s="30"/>
      <c r="AC135" s="30"/>
      <c r="AD135" s="27"/>
      <c r="AE135" s="26"/>
      <c r="AF135" s="36"/>
      <c r="AG135" s="36"/>
      <c r="AH135" s="36"/>
      <c r="AI135" s="36"/>
      <c r="AJ135" s="34"/>
      <c r="AK135" s="35"/>
      <c r="AL135" s="35"/>
      <c r="AM135" s="35"/>
      <c r="AN135" s="35"/>
      <c r="AO135" s="36"/>
      <c r="AP135" s="26"/>
      <c r="AQ135" s="26"/>
      <c r="AR135" s="26"/>
      <c r="AS135" s="38"/>
      <c r="AT135" s="38"/>
      <c r="AU135" s="38"/>
      <c r="AV135" s="26"/>
      <c r="AW135" s="26"/>
      <c r="AX135" s="37"/>
      <c r="AY135" s="37"/>
      <c r="AZ135" s="26"/>
    </row>
    <row r="136" spans="1:52" ht="15.75" customHeight="1" x14ac:dyDescent="0.25">
      <c r="A136" s="26"/>
      <c r="B136" s="26"/>
      <c r="C136" s="26"/>
      <c r="D136" s="26"/>
      <c r="E136" s="26"/>
      <c r="F136" s="26"/>
      <c r="G136" s="26"/>
      <c r="H136" s="26"/>
      <c r="I136" s="26"/>
      <c r="J136" s="26"/>
      <c r="K136" s="26"/>
      <c r="L136" s="27"/>
      <c r="M136" s="27"/>
      <c r="N136" s="26"/>
      <c r="O136" s="26"/>
      <c r="P136" s="26"/>
      <c r="Q136" s="36"/>
      <c r="R136" s="36"/>
      <c r="S136" s="36"/>
      <c r="T136" s="36"/>
      <c r="U136" s="36"/>
      <c r="V136" s="36"/>
      <c r="W136" s="36"/>
      <c r="X136" s="36"/>
      <c r="Y136" s="36"/>
      <c r="Z136" s="27"/>
      <c r="AA136" s="36"/>
      <c r="AB136" s="30"/>
      <c r="AC136" s="30"/>
      <c r="AD136" s="27"/>
      <c r="AE136" s="26"/>
      <c r="AF136" s="36"/>
      <c r="AG136" s="36"/>
      <c r="AH136" s="36"/>
      <c r="AI136" s="36"/>
      <c r="AJ136" s="34"/>
      <c r="AK136" s="35"/>
      <c r="AL136" s="35"/>
      <c r="AM136" s="35"/>
      <c r="AN136" s="35"/>
      <c r="AO136" s="36"/>
      <c r="AP136" s="26"/>
      <c r="AQ136" s="26"/>
      <c r="AR136" s="26"/>
      <c r="AS136" s="26"/>
      <c r="AT136" s="26"/>
      <c r="AU136" s="26"/>
      <c r="AV136" s="26"/>
      <c r="AW136" s="26"/>
      <c r="AX136" s="37"/>
      <c r="AY136" s="37"/>
      <c r="AZ136" s="26"/>
    </row>
    <row r="137" spans="1:52" ht="15.75" customHeight="1" x14ac:dyDescent="0.25">
      <c r="A137" s="26"/>
      <c r="B137" s="26"/>
      <c r="C137" s="26"/>
      <c r="D137" s="26"/>
      <c r="E137" s="26"/>
      <c r="F137" s="26"/>
      <c r="G137" s="26"/>
      <c r="H137" s="26"/>
      <c r="I137" s="26"/>
      <c r="J137" s="26"/>
      <c r="K137" s="26"/>
      <c r="L137" s="27"/>
      <c r="M137" s="27"/>
      <c r="N137" s="26"/>
      <c r="O137" s="26"/>
      <c r="P137" s="26"/>
      <c r="Q137" s="36"/>
      <c r="R137" s="27"/>
      <c r="S137" s="36"/>
      <c r="T137" s="36"/>
      <c r="U137" s="36"/>
      <c r="V137" s="36"/>
      <c r="W137" s="36"/>
      <c r="X137" s="36"/>
      <c r="Y137" s="36"/>
      <c r="Z137" s="28"/>
      <c r="AA137" s="36"/>
      <c r="AB137" s="30"/>
      <c r="AC137" s="30"/>
      <c r="AD137" s="27"/>
      <c r="AE137" s="26"/>
      <c r="AF137" s="32"/>
      <c r="AG137" s="36"/>
      <c r="AH137" s="36"/>
      <c r="AI137" s="36"/>
      <c r="AJ137" s="34"/>
      <c r="AK137" s="35"/>
      <c r="AL137" s="35"/>
      <c r="AM137" s="35"/>
      <c r="AN137" s="35"/>
      <c r="AO137" s="36"/>
      <c r="AP137" s="26"/>
      <c r="AQ137" s="26"/>
      <c r="AR137" s="26"/>
      <c r="AS137" s="38"/>
      <c r="AT137" s="39"/>
      <c r="AU137" s="39"/>
      <c r="AV137" s="26"/>
      <c r="AW137" s="26"/>
      <c r="AX137" s="37"/>
      <c r="AY137" s="37"/>
      <c r="AZ137" s="26"/>
    </row>
    <row r="138" spans="1:52" ht="15.75" customHeight="1" x14ac:dyDescent="0.25">
      <c r="A138" s="26"/>
      <c r="B138" s="26"/>
      <c r="C138" s="26"/>
      <c r="D138" s="26"/>
      <c r="E138" s="26"/>
      <c r="F138" s="26"/>
      <c r="G138" s="26"/>
      <c r="H138" s="26"/>
      <c r="I138" s="26"/>
      <c r="J138" s="26"/>
      <c r="K138" s="26"/>
      <c r="L138" s="27"/>
      <c r="M138" s="27"/>
      <c r="N138" s="26"/>
      <c r="O138" s="26"/>
      <c r="P138" s="26"/>
      <c r="Q138" s="36"/>
      <c r="R138" s="36"/>
      <c r="S138" s="36"/>
      <c r="T138" s="36"/>
      <c r="U138" s="36"/>
      <c r="V138" s="36"/>
      <c r="W138" s="36"/>
      <c r="X138" s="36"/>
      <c r="Y138" s="36"/>
      <c r="Z138" s="27"/>
      <c r="AA138" s="36"/>
      <c r="AB138" s="30"/>
      <c r="AC138" s="30"/>
      <c r="AD138" s="27"/>
      <c r="AE138" s="26"/>
      <c r="AF138" s="32"/>
      <c r="AG138" s="36"/>
      <c r="AH138" s="36"/>
      <c r="AI138" s="36"/>
      <c r="AJ138" s="34"/>
      <c r="AK138" s="35"/>
      <c r="AL138" s="35"/>
      <c r="AM138" s="35"/>
      <c r="AN138" s="35"/>
      <c r="AO138" s="36"/>
      <c r="AP138" s="26"/>
      <c r="AQ138" s="26"/>
      <c r="AR138" s="26"/>
      <c r="AS138" s="26"/>
      <c r="AT138" s="26"/>
      <c r="AU138" s="26"/>
      <c r="AV138" s="26"/>
      <c r="AW138" s="26"/>
      <c r="AX138" s="37"/>
      <c r="AY138" s="37"/>
      <c r="AZ138" s="26"/>
    </row>
    <row r="139" spans="1:52" ht="15.75" customHeight="1" x14ac:dyDescent="0.25">
      <c r="A139" s="26"/>
      <c r="B139" s="26"/>
      <c r="C139" s="26"/>
      <c r="D139" s="26"/>
      <c r="E139" s="26"/>
      <c r="F139" s="26"/>
      <c r="G139" s="26"/>
      <c r="H139" s="26"/>
      <c r="I139" s="26"/>
      <c r="J139" s="26"/>
      <c r="K139" s="26"/>
      <c r="L139" s="27"/>
      <c r="M139" s="27"/>
      <c r="N139" s="26"/>
      <c r="O139" s="26"/>
      <c r="P139" s="26"/>
      <c r="Q139" s="36"/>
      <c r="R139" s="36"/>
      <c r="S139" s="36"/>
      <c r="T139" s="36"/>
      <c r="U139" s="36"/>
      <c r="V139" s="36"/>
      <c r="W139" s="36"/>
      <c r="X139" s="36"/>
      <c r="Y139" s="36"/>
      <c r="Z139" s="27"/>
      <c r="AA139" s="36"/>
      <c r="AB139" s="30"/>
      <c r="AC139" s="30"/>
      <c r="AD139" s="27"/>
      <c r="AE139" s="26"/>
      <c r="AF139" s="36"/>
      <c r="AG139" s="36"/>
      <c r="AH139" s="36"/>
      <c r="AI139" s="36"/>
      <c r="AJ139" s="34"/>
      <c r="AK139" s="35"/>
      <c r="AL139" s="35"/>
      <c r="AM139" s="35"/>
      <c r="AN139" s="35"/>
      <c r="AO139" s="36"/>
      <c r="AP139" s="26"/>
      <c r="AQ139" s="26"/>
      <c r="AR139" s="26"/>
      <c r="AS139" s="26"/>
      <c r="AT139" s="26"/>
      <c r="AU139" s="26"/>
      <c r="AV139" s="26"/>
      <c r="AW139" s="26"/>
      <c r="AX139" s="37"/>
      <c r="AY139" s="37"/>
      <c r="AZ139" s="26"/>
    </row>
    <row r="140" spans="1:52" ht="15.75" customHeight="1" x14ac:dyDescent="0.25">
      <c r="A140" s="26"/>
      <c r="B140" s="26"/>
      <c r="C140" s="26"/>
      <c r="D140" s="26"/>
      <c r="E140" s="26"/>
      <c r="F140" s="26"/>
      <c r="G140" s="26"/>
      <c r="H140" s="26"/>
      <c r="I140" s="26"/>
      <c r="J140" s="26"/>
      <c r="K140" s="26"/>
      <c r="L140" s="27"/>
      <c r="M140" s="27"/>
      <c r="N140" s="26"/>
      <c r="O140" s="26"/>
      <c r="P140" s="26"/>
      <c r="Q140" s="36"/>
      <c r="R140" s="36"/>
      <c r="S140" s="36"/>
      <c r="T140" s="36"/>
      <c r="U140" s="36"/>
      <c r="V140" s="36"/>
      <c r="W140" s="36"/>
      <c r="X140" s="36"/>
      <c r="Y140" s="36"/>
      <c r="Z140" s="27"/>
      <c r="AA140" s="36"/>
      <c r="AB140" s="30"/>
      <c r="AC140" s="30"/>
      <c r="AD140" s="27"/>
      <c r="AE140" s="26"/>
      <c r="AF140" s="32"/>
      <c r="AG140" s="36"/>
      <c r="AH140" s="36"/>
      <c r="AI140" s="36"/>
      <c r="AJ140" s="34"/>
      <c r="AK140" s="35"/>
      <c r="AL140" s="35"/>
      <c r="AM140" s="35"/>
      <c r="AN140" s="35"/>
      <c r="AO140" s="36"/>
      <c r="AP140" s="26"/>
      <c r="AQ140" s="26"/>
      <c r="AR140" s="26"/>
      <c r="AS140" s="26"/>
      <c r="AT140" s="26"/>
      <c r="AU140" s="26"/>
      <c r="AV140" s="26"/>
      <c r="AW140" s="26"/>
      <c r="AX140" s="37"/>
      <c r="AY140" s="37"/>
      <c r="AZ140" s="26"/>
    </row>
    <row r="141" spans="1:52" ht="15.75" customHeight="1" x14ac:dyDescent="0.25">
      <c r="A141" s="26"/>
      <c r="B141" s="26"/>
      <c r="C141" s="26"/>
      <c r="D141" s="26"/>
      <c r="E141" s="26"/>
      <c r="F141" s="26"/>
      <c r="G141" s="26"/>
      <c r="H141" s="26"/>
      <c r="I141" s="26"/>
      <c r="J141" s="26"/>
      <c r="K141" s="26"/>
      <c r="L141" s="27"/>
      <c r="M141" s="27"/>
      <c r="N141" s="26"/>
      <c r="O141" s="26"/>
      <c r="P141" s="26"/>
      <c r="Q141" s="36"/>
      <c r="R141" s="36"/>
      <c r="S141" s="36"/>
      <c r="T141" s="36"/>
      <c r="U141" s="36"/>
      <c r="V141" s="36"/>
      <c r="W141" s="36"/>
      <c r="X141" s="36"/>
      <c r="Y141" s="36"/>
      <c r="Z141" s="27"/>
      <c r="AA141" s="36"/>
      <c r="AB141" s="30"/>
      <c r="AC141" s="30"/>
      <c r="AD141" s="27"/>
      <c r="AE141" s="26"/>
      <c r="AF141" s="36"/>
      <c r="AG141" s="36"/>
      <c r="AH141" s="36"/>
      <c r="AI141" s="36"/>
      <c r="AJ141" s="34"/>
      <c r="AK141" s="35"/>
      <c r="AL141" s="35"/>
      <c r="AM141" s="35"/>
      <c r="AN141" s="35"/>
      <c r="AO141" s="36"/>
      <c r="AP141" s="26"/>
      <c r="AQ141" s="26"/>
      <c r="AR141" s="26"/>
      <c r="AS141" s="26"/>
      <c r="AT141" s="26"/>
      <c r="AU141" s="26"/>
      <c r="AV141" s="26"/>
      <c r="AW141" s="26"/>
      <c r="AX141" s="37"/>
      <c r="AY141" s="37"/>
      <c r="AZ141" s="26"/>
    </row>
    <row r="142" spans="1:52" ht="15.75" customHeight="1" x14ac:dyDescent="0.25">
      <c r="A142" s="26"/>
      <c r="B142" s="26"/>
      <c r="C142" s="26"/>
      <c r="D142" s="26"/>
      <c r="E142" s="26"/>
      <c r="F142" s="26"/>
      <c r="G142" s="26"/>
      <c r="H142" s="26"/>
      <c r="I142" s="26"/>
      <c r="J142" s="26"/>
      <c r="K142" s="26"/>
      <c r="L142" s="27"/>
      <c r="M142" s="27"/>
      <c r="N142" s="26"/>
      <c r="O142" s="26"/>
      <c r="P142" s="26"/>
      <c r="Q142" s="36"/>
      <c r="R142" s="36"/>
      <c r="S142" s="36"/>
      <c r="T142" s="36"/>
      <c r="U142" s="36"/>
      <c r="V142" s="36"/>
      <c r="W142" s="36"/>
      <c r="X142" s="36"/>
      <c r="Y142" s="36"/>
      <c r="Z142" s="27"/>
      <c r="AA142" s="36"/>
      <c r="AB142" s="30"/>
      <c r="AC142" s="30"/>
      <c r="AD142" s="27"/>
      <c r="AE142" s="26"/>
      <c r="AF142" s="32"/>
      <c r="AG142" s="36"/>
      <c r="AH142" s="36"/>
      <c r="AI142" s="36"/>
      <c r="AJ142" s="34"/>
      <c r="AK142" s="35"/>
      <c r="AL142" s="35"/>
      <c r="AM142" s="35"/>
      <c r="AN142" s="35"/>
      <c r="AO142" s="36"/>
      <c r="AP142" s="26"/>
      <c r="AQ142" s="26"/>
      <c r="AR142" s="26"/>
      <c r="AS142" s="26"/>
      <c r="AT142" s="26"/>
      <c r="AU142" s="26"/>
      <c r="AV142" s="26"/>
      <c r="AW142" s="26"/>
      <c r="AX142" s="37"/>
      <c r="AY142" s="37"/>
      <c r="AZ142" s="26"/>
    </row>
    <row r="143" spans="1:52" ht="15.75" customHeight="1" x14ac:dyDescent="0.25">
      <c r="A143" s="26"/>
      <c r="B143" s="26"/>
      <c r="C143" s="26"/>
      <c r="D143" s="26"/>
      <c r="E143" s="39"/>
      <c r="F143" s="26"/>
      <c r="G143" s="26"/>
      <c r="H143" s="26"/>
      <c r="I143" s="26"/>
      <c r="J143" s="26"/>
      <c r="K143" s="26"/>
      <c r="L143" s="27"/>
      <c r="M143" s="27"/>
      <c r="N143" s="26"/>
      <c r="O143" s="26"/>
      <c r="P143" s="26"/>
      <c r="Q143" s="36"/>
      <c r="R143" s="36"/>
      <c r="S143" s="36"/>
      <c r="T143" s="36"/>
      <c r="U143" s="36"/>
      <c r="V143" s="36"/>
      <c r="W143" s="36"/>
      <c r="X143" s="36"/>
      <c r="Y143" s="36"/>
      <c r="Z143" s="27"/>
      <c r="AA143" s="36"/>
      <c r="AB143" s="30"/>
      <c r="AC143" s="30"/>
      <c r="AD143" s="27"/>
      <c r="AE143" s="26"/>
      <c r="AF143" s="32"/>
      <c r="AG143" s="36"/>
      <c r="AH143" s="36"/>
      <c r="AI143" s="36"/>
      <c r="AJ143" s="34"/>
      <c r="AK143" s="35"/>
      <c r="AL143" s="35"/>
      <c r="AM143" s="35"/>
      <c r="AN143" s="35"/>
      <c r="AO143" s="36"/>
      <c r="AP143" s="26"/>
      <c r="AQ143" s="26"/>
      <c r="AR143" s="26"/>
      <c r="AS143" s="26"/>
      <c r="AT143" s="26"/>
      <c r="AU143" s="26"/>
      <c r="AV143" s="26"/>
      <c r="AW143" s="26"/>
      <c r="AX143" s="37"/>
      <c r="AY143" s="37"/>
      <c r="AZ143" s="26"/>
    </row>
    <row r="144" spans="1:52" ht="15.75" customHeight="1" x14ac:dyDescent="0.25">
      <c r="A144" s="26"/>
      <c r="B144" s="26"/>
      <c r="C144" s="26"/>
      <c r="D144" s="26"/>
      <c r="E144" s="26"/>
      <c r="F144" s="26"/>
      <c r="G144" s="26"/>
      <c r="H144" s="26"/>
      <c r="I144" s="26"/>
      <c r="J144" s="26"/>
      <c r="K144" s="26"/>
      <c r="L144" s="27"/>
      <c r="M144" s="27"/>
      <c r="N144" s="26"/>
      <c r="O144" s="26"/>
      <c r="P144" s="26"/>
      <c r="Q144" s="36"/>
      <c r="R144" s="27"/>
      <c r="S144" s="36"/>
      <c r="T144" s="36"/>
      <c r="U144" s="36"/>
      <c r="V144" s="36"/>
      <c r="W144" s="36"/>
      <c r="X144" s="36"/>
      <c r="Y144" s="36"/>
      <c r="Z144" s="27"/>
      <c r="AA144" s="36"/>
      <c r="AB144" s="30"/>
      <c r="AC144" s="30"/>
      <c r="AD144" s="27"/>
      <c r="AE144" s="26"/>
      <c r="AF144" s="36"/>
      <c r="AG144" s="36"/>
      <c r="AH144" s="36"/>
      <c r="AI144" s="36"/>
      <c r="AJ144" s="34"/>
      <c r="AK144" s="35"/>
      <c r="AL144" s="35"/>
      <c r="AM144" s="35"/>
      <c r="AN144" s="35"/>
      <c r="AO144" s="36"/>
      <c r="AP144" s="26"/>
      <c r="AQ144" s="26"/>
      <c r="AR144" s="26"/>
      <c r="AS144" s="38"/>
      <c r="AT144" s="39"/>
      <c r="AU144" s="39"/>
      <c r="AV144" s="26"/>
      <c r="AW144" s="26"/>
      <c r="AX144" s="37"/>
      <c r="AY144" s="37"/>
      <c r="AZ144" s="26"/>
    </row>
    <row r="145" spans="1:52" ht="15.75" customHeight="1" x14ac:dyDescent="0.25">
      <c r="A145" s="26"/>
      <c r="B145" s="26"/>
      <c r="C145" s="26"/>
      <c r="D145" s="26"/>
      <c r="E145" s="26"/>
      <c r="F145" s="26"/>
      <c r="G145" s="26"/>
      <c r="H145" s="26"/>
      <c r="I145" s="26"/>
      <c r="J145" s="26"/>
      <c r="K145" s="26"/>
      <c r="L145" s="27"/>
      <c r="M145" s="27"/>
      <c r="N145" s="26"/>
      <c r="O145" s="26"/>
      <c r="P145" s="26"/>
      <c r="Q145" s="36"/>
      <c r="R145" s="36"/>
      <c r="S145" s="36"/>
      <c r="T145" s="36"/>
      <c r="U145" s="36"/>
      <c r="V145" s="36"/>
      <c r="W145" s="36"/>
      <c r="X145" s="36"/>
      <c r="Y145" s="36"/>
      <c r="Z145" s="27"/>
      <c r="AA145" s="36"/>
      <c r="AB145" s="30"/>
      <c r="AC145" s="30"/>
      <c r="AD145" s="27"/>
      <c r="AE145" s="26"/>
      <c r="AF145" s="32"/>
      <c r="AG145" s="36"/>
      <c r="AH145" s="36"/>
      <c r="AI145" s="36"/>
      <c r="AJ145" s="34"/>
      <c r="AK145" s="35"/>
      <c r="AL145" s="35"/>
      <c r="AM145" s="35"/>
      <c r="AN145" s="35"/>
      <c r="AO145" s="36"/>
      <c r="AP145" s="26"/>
      <c r="AQ145" s="26"/>
      <c r="AR145" s="26"/>
      <c r="AS145" s="26"/>
      <c r="AT145" s="26"/>
      <c r="AU145" s="26"/>
      <c r="AV145" s="26"/>
      <c r="AW145" s="26"/>
      <c r="AX145" s="37"/>
      <c r="AY145" s="37"/>
      <c r="AZ145" s="26"/>
    </row>
    <row r="146" spans="1:52" ht="15.75" customHeight="1" x14ac:dyDescent="0.25">
      <c r="A146" s="26"/>
      <c r="B146" s="26"/>
      <c r="C146" s="26"/>
      <c r="D146" s="26"/>
      <c r="E146" s="26"/>
      <c r="F146" s="26"/>
      <c r="G146" s="26"/>
      <c r="H146" s="26"/>
      <c r="I146" s="26"/>
      <c r="J146" s="26"/>
      <c r="K146" s="26"/>
      <c r="L146" s="27"/>
      <c r="M146" s="27"/>
      <c r="N146" s="26"/>
      <c r="O146" s="26"/>
      <c r="P146" s="26"/>
      <c r="Q146" s="36"/>
      <c r="R146" s="36"/>
      <c r="S146" s="36"/>
      <c r="T146" s="36"/>
      <c r="U146" s="36"/>
      <c r="V146" s="36"/>
      <c r="W146" s="36"/>
      <c r="X146" s="36"/>
      <c r="Y146" s="36"/>
      <c r="Z146" s="27"/>
      <c r="AA146" s="36"/>
      <c r="AB146" s="30"/>
      <c r="AC146" s="30"/>
      <c r="AD146" s="27"/>
      <c r="AE146" s="26"/>
      <c r="AF146" s="32"/>
      <c r="AG146" s="36"/>
      <c r="AH146" s="36"/>
      <c r="AI146" s="36"/>
      <c r="AJ146" s="34"/>
      <c r="AK146" s="35"/>
      <c r="AL146" s="35"/>
      <c r="AM146" s="35"/>
      <c r="AN146" s="35"/>
      <c r="AO146" s="36"/>
      <c r="AP146" s="26"/>
      <c r="AQ146" s="26"/>
      <c r="AR146" s="26"/>
      <c r="AS146" s="26"/>
      <c r="AT146" s="26"/>
      <c r="AU146" s="26"/>
      <c r="AV146" s="26"/>
      <c r="AW146" s="26"/>
      <c r="AX146" s="37"/>
      <c r="AY146" s="37"/>
      <c r="AZ146" s="26"/>
    </row>
    <row r="147" spans="1:52" ht="15.75" customHeight="1" x14ac:dyDescent="0.25">
      <c r="A147" s="26"/>
      <c r="B147" s="26"/>
      <c r="C147" s="26"/>
      <c r="D147" s="26"/>
      <c r="E147" s="26"/>
      <c r="F147" s="26"/>
      <c r="G147" s="26"/>
      <c r="H147" s="26"/>
      <c r="I147" s="26"/>
      <c r="J147" s="26"/>
      <c r="K147" s="26"/>
      <c r="L147" s="27"/>
      <c r="M147" s="27"/>
      <c r="N147" s="26"/>
      <c r="O147" s="26"/>
      <c r="P147" s="26"/>
      <c r="Q147" s="36"/>
      <c r="R147" s="36"/>
      <c r="S147" s="36"/>
      <c r="T147" s="36"/>
      <c r="U147" s="36"/>
      <c r="V147" s="36"/>
      <c r="W147" s="36"/>
      <c r="X147" s="36"/>
      <c r="Y147" s="36"/>
      <c r="Z147" s="27"/>
      <c r="AA147" s="36"/>
      <c r="AB147" s="30"/>
      <c r="AC147" s="30"/>
      <c r="AD147" s="27"/>
      <c r="AE147" s="26"/>
      <c r="AF147" s="32"/>
      <c r="AG147" s="36"/>
      <c r="AH147" s="36"/>
      <c r="AI147" s="36"/>
      <c r="AJ147" s="34"/>
      <c r="AK147" s="35"/>
      <c r="AL147" s="35"/>
      <c r="AM147" s="35"/>
      <c r="AN147" s="35"/>
      <c r="AO147" s="36"/>
      <c r="AP147" s="26"/>
      <c r="AQ147" s="26"/>
      <c r="AR147" s="26"/>
      <c r="AS147" s="26"/>
      <c r="AT147" s="26"/>
      <c r="AU147" s="26"/>
      <c r="AV147" s="26"/>
      <c r="AW147" s="26"/>
      <c r="AX147" s="37"/>
      <c r="AY147" s="37"/>
      <c r="AZ147" s="26"/>
    </row>
    <row r="148" spans="1:52" ht="15.75" customHeight="1" x14ac:dyDescent="0.25">
      <c r="A148" s="26"/>
      <c r="B148" s="26"/>
      <c r="C148" s="26"/>
      <c r="D148" s="26"/>
      <c r="E148" s="26"/>
      <c r="F148" s="26"/>
      <c r="G148" s="26"/>
      <c r="H148" s="26"/>
      <c r="I148" s="26"/>
      <c r="J148" s="26"/>
      <c r="K148" s="26"/>
      <c r="L148" s="27"/>
      <c r="M148" s="27"/>
      <c r="N148" s="26"/>
      <c r="O148" s="26"/>
      <c r="P148" s="26"/>
      <c r="Q148" s="36"/>
      <c r="R148" s="36"/>
      <c r="S148" s="36"/>
      <c r="T148" s="36"/>
      <c r="U148" s="36"/>
      <c r="V148" s="36"/>
      <c r="W148" s="36"/>
      <c r="X148" s="36"/>
      <c r="Y148" s="36"/>
      <c r="Z148" s="27"/>
      <c r="AA148" s="36"/>
      <c r="AB148" s="30"/>
      <c r="AC148" s="30"/>
      <c r="AD148" s="27"/>
      <c r="AE148" s="26"/>
      <c r="AF148" s="32"/>
      <c r="AG148" s="36"/>
      <c r="AH148" s="36"/>
      <c r="AI148" s="36"/>
      <c r="AJ148" s="34"/>
      <c r="AK148" s="35"/>
      <c r="AL148" s="35"/>
      <c r="AM148" s="35"/>
      <c r="AN148" s="35"/>
      <c r="AO148" s="36"/>
      <c r="AP148" s="26"/>
      <c r="AQ148" s="26"/>
      <c r="AR148" s="26"/>
      <c r="AS148" s="26"/>
      <c r="AT148" s="26"/>
      <c r="AU148" s="26"/>
      <c r="AV148" s="26"/>
      <c r="AW148" s="26"/>
      <c r="AX148" s="37"/>
      <c r="AY148" s="37"/>
      <c r="AZ148" s="26"/>
    </row>
    <row r="149" spans="1:52" ht="15.75" customHeight="1" x14ac:dyDescent="0.25">
      <c r="A149" s="26"/>
      <c r="B149" s="26"/>
      <c r="C149" s="26"/>
      <c r="D149" s="26"/>
      <c r="E149" s="26"/>
      <c r="F149" s="26"/>
      <c r="G149" s="26"/>
      <c r="H149" s="26"/>
      <c r="I149" s="26"/>
      <c r="J149" s="26"/>
      <c r="K149" s="26"/>
      <c r="L149" s="27"/>
      <c r="M149" s="27"/>
      <c r="N149" s="26"/>
      <c r="O149" s="26"/>
      <c r="P149" s="26"/>
      <c r="Q149" s="36"/>
      <c r="R149" s="36"/>
      <c r="S149" s="36"/>
      <c r="T149" s="36"/>
      <c r="U149" s="36"/>
      <c r="V149" s="36"/>
      <c r="W149" s="36"/>
      <c r="X149" s="36"/>
      <c r="Y149" s="36"/>
      <c r="Z149" s="27"/>
      <c r="AA149" s="36"/>
      <c r="AB149" s="30"/>
      <c r="AC149" s="30"/>
      <c r="AD149" s="27"/>
      <c r="AE149" s="26"/>
      <c r="AF149" s="32"/>
      <c r="AG149" s="36"/>
      <c r="AH149" s="36"/>
      <c r="AI149" s="36"/>
      <c r="AJ149" s="34"/>
      <c r="AK149" s="35"/>
      <c r="AL149" s="35"/>
      <c r="AM149" s="35"/>
      <c r="AN149" s="35"/>
      <c r="AO149" s="36"/>
      <c r="AP149" s="26"/>
      <c r="AQ149" s="26"/>
      <c r="AR149" s="26"/>
      <c r="AS149" s="26"/>
      <c r="AT149" s="26"/>
      <c r="AU149" s="26"/>
      <c r="AV149" s="26"/>
      <c r="AW149" s="26"/>
      <c r="AX149" s="37"/>
      <c r="AY149" s="37"/>
      <c r="AZ149" s="26"/>
    </row>
    <row r="150" spans="1:52" ht="15.75" customHeight="1" x14ac:dyDescent="0.25">
      <c r="A150" s="26"/>
      <c r="B150" s="26"/>
      <c r="C150" s="26"/>
      <c r="D150" s="26"/>
      <c r="E150" s="39"/>
      <c r="F150" s="26"/>
      <c r="G150" s="26"/>
      <c r="H150" s="26"/>
      <c r="I150" s="26"/>
      <c r="J150" s="26"/>
      <c r="K150" s="26"/>
      <c r="L150" s="27"/>
      <c r="M150" s="27"/>
      <c r="N150" s="26"/>
      <c r="O150" s="26"/>
      <c r="P150" s="26"/>
      <c r="Q150" s="36"/>
      <c r="R150" s="36"/>
      <c r="S150" s="36"/>
      <c r="T150" s="36"/>
      <c r="U150" s="36"/>
      <c r="V150" s="36"/>
      <c r="W150" s="36"/>
      <c r="X150" s="36"/>
      <c r="Y150" s="36"/>
      <c r="Z150" s="27"/>
      <c r="AA150" s="36"/>
      <c r="AB150" s="30"/>
      <c r="AC150" s="30"/>
      <c r="AD150" s="27"/>
      <c r="AE150" s="26"/>
      <c r="AF150" s="32"/>
      <c r="AG150" s="36"/>
      <c r="AH150" s="36"/>
      <c r="AI150" s="36"/>
      <c r="AJ150" s="34"/>
      <c r="AK150" s="35"/>
      <c r="AL150" s="35"/>
      <c r="AM150" s="35"/>
      <c r="AN150" s="35"/>
      <c r="AO150" s="36"/>
      <c r="AP150" s="26"/>
      <c r="AQ150" s="26"/>
      <c r="AR150" s="26"/>
      <c r="AS150" s="26"/>
      <c r="AT150" s="26"/>
      <c r="AU150" s="26"/>
      <c r="AV150" s="26"/>
      <c r="AW150" s="26"/>
      <c r="AX150" s="37"/>
      <c r="AY150" s="37"/>
      <c r="AZ150" s="26"/>
    </row>
    <row r="151" spans="1:52" ht="15.75" customHeight="1" x14ac:dyDescent="0.25">
      <c r="A151" s="26"/>
      <c r="B151" s="26"/>
      <c r="C151" s="26"/>
      <c r="D151" s="26"/>
      <c r="E151" s="26"/>
      <c r="F151" s="26"/>
      <c r="G151" s="26"/>
      <c r="H151" s="26"/>
      <c r="I151" s="26"/>
      <c r="J151" s="26"/>
      <c r="K151" s="26"/>
      <c r="L151" s="27"/>
      <c r="M151" s="27"/>
      <c r="N151" s="26"/>
      <c r="O151" s="26"/>
      <c r="P151" s="26"/>
      <c r="Q151" s="36"/>
      <c r="R151" s="36"/>
      <c r="S151" s="36"/>
      <c r="T151" s="36"/>
      <c r="U151" s="36"/>
      <c r="V151" s="36"/>
      <c r="W151" s="36"/>
      <c r="X151" s="36"/>
      <c r="Y151" s="36"/>
      <c r="Z151" s="27"/>
      <c r="AA151" s="36"/>
      <c r="AB151" s="30"/>
      <c r="AC151" s="30"/>
      <c r="AD151" s="27"/>
      <c r="AE151" s="26"/>
      <c r="AF151" s="32"/>
      <c r="AG151" s="36"/>
      <c r="AH151" s="36"/>
      <c r="AI151" s="36"/>
      <c r="AJ151" s="34"/>
      <c r="AK151" s="35"/>
      <c r="AL151" s="35"/>
      <c r="AM151" s="35"/>
      <c r="AN151" s="35"/>
      <c r="AO151" s="36"/>
      <c r="AP151" s="26"/>
      <c r="AQ151" s="26"/>
      <c r="AR151" s="26"/>
      <c r="AS151" s="26"/>
      <c r="AT151" s="26"/>
      <c r="AU151" s="26"/>
      <c r="AV151" s="26"/>
      <c r="AW151" s="26"/>
      <c r="AX151" s="37"/>
      <c r="AY151" s="37"/>
      <c r="AZ151" s="26"/>
    </row>
    <row r="152" spans="1:52" ht="15.75" customHeight="1" x14ac:dyDescent="0.25">
      <c r="A152" s="26"/>
      <c r="B152" s="26"/>
      <c r="C152" s="26"/>
      <c r="D152" s="26"/>
      <c r="E152" s="26"/>
      <c r="F152" s="26"/>
      <c r="G152" s="26"/>
      <c r="H152" s="26"/>
      <c r="I152" s="26"/>
      <c r="J152" s="26"/>
      <c r="K152" s="26"/>
      <c r="L152" s="27"/>
      <c r="M152" s="27"/>
      <c r="N152" s="26"/>
      <c r="O152" s="26"/>
      <c r="P152" s="26"/>
      <c r="Q152" s="36"/>
      <c r="R152" s="36"/>
      <c r="S152" s="36"/>
      <c r="T152" s="36"/>
      <c r="U152" s="36"/>
      <c r="V152" s="36"/>
      <c r="W152" s="36"/>
      <c r="X152" s="36"/>
      <c r="Y152" s="36"/>
      <c r="Z152" s="27"/>
      <c r="AA152" s="36"/>
      <c r="AB152" s="30"/>
      <c r="AC152" s="30"/>
      <c r="AD152" s="27"/>
      <c r="AE152" s="26"/>
      <c r="AF152" s="32"/>
      <c r="AG152" s="36"/>
      <c r="AH152" s="36"/>
      <c r="AI152" s="36"/>
      <c r="AJ152" s="34"/>
      <c r="AK152" s="35"/>
      <c r="AL152" s="35"/>
      <c r="AM152" s="35"/>
      <c r="AN152" s="35"/>
      <c r="AO152" s="36"/>
      <c r="AP152" s="26"/>
      <c r="AQ152" s="26"/>
      <c r="AR152" s="26"/>
      <c r="AS152" s="26"/>
      <c r="AT152" s="26"/>
      <c r="AU152" s="26"/>
      <c r="AV152" s="26"/>
      <c r="AW152" s="26"/>
      <c r="AX152" s="37"/>
      <c r="AY152" s="37"/>
      <c r="AZ152" s="26"/>
    </row>
    <row r="153" spans="1:52" ht="15.75" customHeight="1" x14ac:dyDescent="0.25">
      <c r="A153" s="26"/>
      <c r="B153" s="26"/>
      <c r="C153" s="26"/>
      <c r="D153" s="26"/>
      <c r="E153" s="26"/>
      <c r="F153" s="26"/>
      <c r="G153" s="26"/>
      <c r="H153" s="26"/>
      <c r="I153" s="26"/>
      <c r="J153" s="26"/>
      <c r="K153" s="26"/>
      <c r="L153" s="27"/>
      <c r="M153" s="27"/>
      <c r="N153" s="26"/>
      <c r="O153" s="26"/>
      <c r="P153" s="26"/>
      <c r="Q153" s="36"/>
      <c r="R153" s="36"/>
      <c r="S153" s="36"/>
      <c r="T153" s="36"/>
      <c r="U153" s="36"/>
      <c r="V153" s="36"/>
      <c r="W153" s="36"/>
      <c r="X153" s="36"/>
      <c r="Y153" s="36"/>
      <c r="Z153" s="27"/>
      <c r="AA153" s="36"/>
      <c r="AB153" s="30"/>
      <c r="AC153" s="30"/>
      <c r="AD153" s="27"/>
      <c r="AE153" s="26"/>
      <c r="AF153" s="32"/>
      <c r="AG153" s="36"/>
      <c r="AH153" s="36"/>
      <c r="AI153" s="36"/>
      <c r="AJ153" s="34"/>
      <c r="AK153" s="35"/>
      <c r="AL153" s="35"/>
      <c r="AM153" s="35"/>
      <c r="AN153" s="35"/>
      <c r="AO153" s="36"/>
      <c r="AP153" s="26"/>
      <c r="AQ153" s="26"/>
      <c r="AR153" s="26"/>
      <c r="AS153" s="26"/>
      <c r="AT153" s="26"/>
      <c r="AU153" s="26"/>
      <c r="AV153" s="26"/>
      <c r="AW153" s="26"/>
      <c r="AX153" s="37"/>
      <c r="AY153" s="37"/>
      <c r="AZ153" s="26"/>
    </row>
    <row r="154" spans="1:52" ht="15.75" customHeight="1" x14ac:dyDescent="0.25">
      <c r="A154" s="26"/>
      <c r="B154" s="26"/>
      <c r="C154" s="26"/>
      <c r="D154" s="26"/>
      <c r="E154" s="26"/>
      <c r="F154" s="26"/>
      <c r="G154" s="26"/>
      <c r="H154" s="26"/>
      <c r="I154" s="26"/>
      <c r="J154" s="26"/>
      <c r="K154" s="26"/>
      <c r="L154" s="27"/>
      <c r="M154" s="27"/>
      <c r="N154" s="26"/>
      <c r="O154" s="26"/>
      <c r="P154" s="26"/>
      <c r="Q154" s="36"/>
      <c r="R154" s="36"/>
      <c r="S154" s="36"/>
      <c r="T154" s="36"/>
      <c r="U154" s="36"/>
      <c r="V154" s="36"/>
      <c r="W154" s="36"/>
      <c r="X154" s="36"/>
      <c r="Y154" s="36"/>
      <c r="Z154" s="27"/>
      <c r="AA154" s="36"/>
      <c r="AB154" s="30"/>
      <c r="AC154" s="30"/>
      <c r="AD154" s="27"/>
      <c r="AE154" s="26"/>
      <c r="AF154" s="32"/>
      <c r="AG154" s="36"/>
      <c r="AH154" s="36"/>
      <c r="AI154" s="36"/>
      <c r="AJ154" s="34"/>
      <c r="AK154" s="35"/>
      <c r="AL154" s="35"/>
      <c r="AM154" s="35"/>
      <c r="AN154" s="35"/>
      <c r="AO154" s="36"/>
      <c r="AP154" s="26"/>
      <c r="AQ154" s="26"/>
      <c r="AR154" s="26"/>
      <c r="AS154" s="26"/>
      <c r="AT154" s="26"/>
      <c r="AU154" s="26"/>
      <c r="AV154" s="26"/>
      <c r="AW154" s="26"/>
      <c r="AX154" s="37"/>
      <c r="AY154" s="37"/>
      <c r="AZ154" s="26"/>
    </row>
    <row r="155" spans="1:52" ht="15.75" customHeight="1" x14ac:dyDescent="0.25">
      <c r="A155" s="26"/>
      <c r="B155" s="26"/>
      <c r="C155" s="26"/>
      <c r="D155" s="26"/>
      <c r="E155" s="26"/>
      <c r="F155" s="26"/>
      <c r="G155" s="26"/>
      <c r="H155" s="26"/>
      <c r="I155" s="26"/>
      <c r="J155" s="26"/>
      <c r="K155" s="26"/>
      <c r="L155" s="27"/>
      <c r="M155" s="27"/>
      <c r="N155" s="26"/>
      <c r="O155" s="26"/>
      <c r="P155" s="26"/>
      <c r="Q155" s="36"/>
      <c r="R155" s="36"/>
      <c r="S155" s="36"/>
      <c r="T155" s="36"/>
      <c r="U155" s="36"/>
      <c r="V155" s="36"/>
      <c r="W155" s="36"/>
      <c r="X155" s="36"/>
      <c r="Y155" s="36"/>
      <c r="Z155" s="27"/>
      <c r="AA155" s="36"/>
      <c r="AB155" s="30"/>
      <c r="AC155" s="30"/>
      <c r="AD155" s="27"/>
      <c r="AE155" s="26"/>
      <c r="AF155" s="32"/>
      <c r="AG155" s="36"/>
      <c r="AH155" s="36"/>
      <c r="AI155" s="36"/>
      <c r="AJ155" s="34"/>
      <c r="AK155" s="35"/>
      <c r="AL155" s="35"/>
      <c r="AM155" s="35"/>
      <c r="AN155" s="35"/>
      <c r="AO155" s="36"/>
      <c r="AP155" s="26"/>
      <c r="AQ155" s="26"/>
      <c r="AR155" s="26"/>
      <c r="AS155" s="26"/>
      <c r="AT155" s="26"/>
      <c r="AU155" s="26"/>
      <c r="AV155" s="26"/>
      <c r="AW155" s="26"/>
      <c r="AX155" s="37"/>
      <c r="AY155" s="37"/>
      <c r="AZ155" s="26"/>
    </row>
    <row r="156" spans="1:52" ht="15.75" customHeight="1" x14ac:dyDescent="0.25">
      <c r="A156" s="26"/>
      <c r="B156" s="26"/>
      <c r="C156" s="26"/>
      <c r="D156" s="26"/>
      <c r="E156" s="26"/>
      <c r="F156" s="26"/>
      <c r="G156" s="26"/>
      <c r="H156" s="26"/>
      <c r="I156" s="26"/>
      <c r="J156" s="26"/>
      <c r="K156" s="26"/>
      <c r="L156" s="27"/>
      <c r="M156" s="27"/>
      <c r="N156" s="26"/>
      <c r="O156" s="26"/>
      <c r="P156" s="26"/>
      <c r="Q156" s="36"/>
      <c r="R156" s="36"/>
      <c r="S156" s="36"/>
      <c r="T156" s="36"/>
      <c r="U156" s="36"/>
      <c r="V156" s="36"/>
      <c r="W156" s="36"/>
      <c r="X156" s="36"/>
      <c r="Y156" s="36"/>
      <c r="Z156" s="27"/>
      <c r="AA156" s="36"/>
      <c r="AB156" s="30"/>
      <c r="AC156" s="30"/>
      <c r="AD156" s="27"/>
      <c r="AE156" s="26"/>
      <c r="AF156" s="32"/>
      <c r="AG156" s="36"/>
      <c r="AH156" s="36"/>
      <c r="AI156" s="36"/>
      <c r="AJ156" s="34"/>
      <c r="AK156" s="35"/>
      <c r="AL156" s="35"/>
      <c r="AM156" s="35"/>
      <c r="AN156" s="35"/>
      <c r="AO156" s="36"/>
      <c r="AP156" s="26"/>
      <c r="AQ156" s="26"/>
      <c r="AR156" s="26"/>
      <c r="AS156" s="26"/>
      <c r="AT156" s="26"/>
      <c r="AU156" s="26"/>
      <c r="AV156" s="26"/>
      <c r="AW156" s="26"/>
      <c r="AX156" s="37"/>
      <c r="AY156" s="37"/>
      <c r="AZ156" s="26"/>
    </row>
    <row r="157" spans="1:52" ht="15.75" customHeight="1" x14ac:dyDescent="0.25">
      <c r="A157" s="26"/>
      <c r="B157" s="26"/>
      <c r="C157" s="26"/>
      <c r="D157" s="26"/>
      <c r="E157" s="26"/>
      <c r="F157" s="26"/>
      <c r="G157" s="26"/>
      <c r="H157" s="26"/>
      <c r="I157" s="26"/>
      <c r="J157" s="26"/>
      <c r="K157" s="26"/>
      <c r="L157" s="27"/>
      <c r="M157" s="27"/>
      <c r="N157" s="26"/>
      <c r="O157" s="26"/>
      <c r="P157" s="26"/>
      <c r="Q157" s="36"/>
      <c r="R157" s="36"/>
      <c r="S157" s="36"/>
      <c r="T157" s="36"/>
      <c r="U157" s="36"/>
      <c r="V157" s="36"/>
      <c r="W157" s="36"/>
      <c r="X157" s="36"/>
      <c r="Y157" s="36"/>
      <c r="Z157" s="27"/>
      <c r="AA157" s="36"/>
      <c r="AB157" s="30"/>
      <c r="AC157" s="30"/>
      <c r="AD157" s="27"/>
      <c r="AE157" s="26"/>
      <c r="AF157" s="32"/>
      <c r="AG157" s="36"/>
      <c r="AH157" s="36"/>
      <c r="AI157" s="36"/>
      <c r="AJ157" s="34"/>
      <c r="AK157" s="35"/>
      <c r="AL157" s="35"/>
      <c r="AM157" s="35"/>
      <c r="AN157" s="35"/>
      <c r="AO157" s="36"/>
      <c r="AP157" s="26"/>
      <c r="AQ157" s="26"/>
      <c r="AR157" s="26"/>
      <c r="AS157" s="26"/>
      <c r="AT157" s="26"/>
      <c r="AU157" s="26"/>
      <c r="AV157" s="26"/>
      <c r="AW157" s="26"/>
      <c r="AX157" s="37"/>
      <c r="AY157" s="37"/>
      <c r="AZ157" s="26"/>
    </row>
    <row r="158" spans="1:52" ht="15.75" customHeight="1" x14ac:dyDescent="0.25">
      <c r="A158" s="26"/>
      <c r="B158" s="26"/>
      <c r="C158" s="26"/>
      <c r="D158" s="26"/>
      <c r="E158" s="26"/>
      <c r="F158" s="26"/>
      <c r="G158" s="26"/>
      <c r="H158" s="26"/>
      <c r="I158" s="26"/>
      <c r="J158" s="26"/>
      <c r="K158" s="26"/>
      <c r="L158" s="27"/>
      <c r="M158" s="27"/>
      <c r="N158" s="26"/>
      <c r="O158" s="26"/>
      <c r="P158" s="26"/>
      <c r="Q158" s="36"/>
      <c r="R158" s="36"/>
      <c r="S158" s="36"/>
      <c r="T158" s="36"/>
      <c r="U158" s="36"/>
      <c r="V158" s="36"/>
      <c r="W158" s="36"/>
      <c r="X158" s="36"/>
      <c r="Y158" s="36"/>
      <c r="Z158" s="27"/>
      <c r="AA158" s="36"/>
      <c r="AB158" s="30"/>
      <c r="AC158" s="30"/>
      <c r="AD158" s="27"/>
      <c r="AE158" s="26"/>
      <c r="AF158" s="32"/>
      <c r="AG158" s="36"/>
      <c r="AH158" s="36"/>
      <c r="AI158" s="36"/>
      <c r="AJ158" s="34"/>
      <c r="AK158" s="35"/>
      <c r="AL158" s="35"/>
      <c r="AM158" s="35"/>
      <c r="AN158" s="35"/>
      <c r="AO158" s="36"/>
      <c r="AP158" s="26"/>
      <c r="AQ158" s="26"/>
      <c r="AR158" s="26"/>
      <c r="AS158" s="26"/>
      <c r="AT158" s="26"/>
      <c r="AU158" s="26"/>
      <c r="AV158" s="26"/>
      <c r="AW158" s="26"/>
      <c r="AX158" s="37"/>
      <c r="AY158" s="37"/>
      <c r="AZ158" s="26"/>
    </row>
    <row r="159" spans="1:52" ht="15.75" customHeight="1" x14ac:dyDescent="0.25">
      <c r="A159" s="26"/>
      <c r="B159" s="26"/>
      <c r="C159" s="26"/>
      <c r="D159" s="26"/>
      <c r="E159" s="26"/>
      <c r="F159" s="26"/>
      <c r="G159" s="26"/>
      <c r="H159" s="26"/>
      <c r="I159" s="26"/>
      <c r="J159" s="26"/>
      <c r="K159" s="26"/>
      <c r="L159" s="27"/>
      <c r="M159" s="27"/>
      <c r="N159" s="26"/>
      <c r="O159" s="26"/>
      <c r="P159" s="26"/>
      <c r="Q159" s="36"/>
      <c r="R159" s="36"/>
      <c r="S159" s="36"/>
      <c r="T159" s="36"/>
      <c r="U159" s="36"/>
      <c r="V159" s="36"/>
      <c r="W159" s="36"/>
      <c r="X159" s="36"/>
      <c r="Y159" s="36"/>
      <c r="Z159" s="27"/>
      <c r="AA159" s="36"/>
      <c r="AB159" s="30"/>
      <c r="AC159" s="30"/>
      <c r="AD159" s="27"/>
      <c r="AE159" s="26"/>
      <c r="AF159" s="32"/>
      <c r="AG159" s="36"/>
      <c r="AH159" s="36"/>
      <c r="AI159" s="36"/>
      <c r="AJ159" s="34"/>
      <c r="AK159" s="35"/>
      <c r="AL159" s="35"/>
      <c r="AM159" s="35"/>
      <c r="AN159" s="35"/>
      <c r="AO159" s="36"/>
      <c r="AP159" s="26"/>
      <c r="AQ159" s="26"/>
      <c r="AR159" s="26"/>
      <c r="AS159" s="26"/>
      <c r="AT159" s="26"/>
      <c r="AU159" s="26"/>
      <c r="AV159" s="26"/>
      <c r="AW159" s="26"/>
      <c r="AX159" s="37"/>
      <c r="AY159" s="37"/>
      <c r="AZ159" s="26"/>
    </row>
    <row r="160" spans="1:52" ht="15.75" customHeight="1" x14ac:dyDescent="0.25">
      <c r="A160" s="26"/>
      <c r="B160" s="26"/>
      <c r="C160" s="26"/>
      <c r="D160" s="26"/>
      <c r="E160" s="39"/>
      <c r="F160" s="26"/>
      <c r="G160" s="26"/>
      <c r="H160" s="26"/>
      <c r="I160" s="26"/>
      <c r="J160" s="26"/>
      <c r="K160" s="26"/>
      <c r="L160" s="27"/>
      <c r="M160" s="27"/>
      <c r="N160" s="26"/>
      <c r="O160" s="26"/>
      <c r="P160" s="26"/>
      <c r="Q160" s="36"/>
      <c r="R160" s="27"/>
      <c r="S160" s="36"/>
      <c r="T160" s="36"/>
      <c r="U160" s="36"/>
      <c r="V160" s="36"/>
      <c r="W160" s="36"/>
      <c r="X160" s="36"/>
      <c r="Y160" s="36"/>
      <c r="Z160" s="27"/>
      <c r="AA160" s="36"/>
      <c r="AB160" s="30"/>
      <c r="AC160" s="30"/>
      <c r="AD160" s="27"/>
      <c r="AE160" s="26"/>
      <c r="AF160" s="32"/>
      <c r="AG160" s="36"/>
      <c r="AH160" s="36"/>
      <c r="AI160" s="36"/>
      <c r="AJ160" s="34"/>
      <c r="AK160" s="35"/>
      <c r="AL160" s="35"/>
      <c r="AM160" s="35"/>
      <c r="AN160" s="35"/>
      <c r="AO160" s="36"/>
      <c r="AP160" s="26"/>
      <c r="AQ160" s="26"/>
      <c r="AR160" s="26"/>
      <c r="AS160" s="38"/>
      <c r="AT160" s="38"/>
      <c r="AU160" s="38"/>
      <c r="AV160" s="26"/>
      <c r="AW160" s="26"/>
      <c r="AX160" s="37"/>
      <c r="AY160" s="37"/>
      <c r="AZ160" s="26"/>
    </row>
    <row r="161" spans="1:52" ht="15.75" customHeight="1" x14ac:dyDescent="0.25">
      <c r="A161" s="26"/>
      <c r="B161" s="26"/>
      <c r="C161" s="26"/>
      <c r="D161" s="26"/>
      <c r="E161" s="39"/>
      <c r="F161" s="26"/>
      <c r="G161" s="26"/>
      <c r="H161" s="26"/>
      <c r="I161" s="26"/>
      <c r="J161" s="26"/>
      <c r="K161" s="26"/>
      <c r="L161" s="27"/>
      <c r="M161" s="27"/>
      <c r="N161" s="26"/>
      <c r="O161" s="26"/>
      <c r="P161" s="26"/>
      <c r="Q161" s="36"/>
      <c r="R161" s="27"/>
      <c r="S161" s="36"/>
      <c r="T161" s="36"/>
      <c r="U161" s="36"/>
      <c r="V161" s="36"/>
      <c r="W161" s="36"/>
      <c r="X161" s="36"/>
      <c r="Y161" s="36"/>
      <c r="Z161" s="27"/>
      <c r="AA161" s="36"/>
      <c r="AB161" s="30"/>
      <c r="AC161" s="30"/>
      <c r="AD161" s="27"/>
      <c r="AE161" s="26"/>
      <c r="AF161" s="32"/>
      <c r="AG161" s="36"/>
      <c r="AH161" s="36"/>
      <c r="AI161" s="36"/>
      <c r="AJ161" s="34"/>
      <c r="AK161" s="35"/>
      <c r="AL161" s="35"/>
      <c r="AM161" s="35"/>
      <c r="AN161" s="35"/>
      <c r="AO161" s="36"/>
      <c r="AP161" s="26"/>
      <c r="AQ161" s="26"/>
      <c r="AR161" s="26"/>
      <c r="AS161" s="38"/>
      <c r="AT161" s="38"/>
      <c r="AU161" s="38"/>
      <c r="AV161" s="26"/>
      <c r="AW161" s="26"/>
      <c r="AX161" s="37"/>
      <c r="AY161" s="37"/>
      <c r="AZ161" s="26"/>
    </row>
    <row r="162" spans="1:52" ht="15.75" customHeight="1" x14ac:dyDescent="0.25">
      <c r="A162" s="26"/>
      <c r="B162" s="26"/>
      <c r="C162" s="26"/>
      <c r="D162" s="26"/>
      <c r="E162" s="26"/>
      <c r="F162" s="26"/>
      <c r="G162" s="26"/>
      <c r="H162" s="26"/>
      <c r="I162" s="26"/>
      <c r="J162" s="26"/>
      <c r="K162" s="26"/>
      <c r="L162" s="27"/>
      <c r="M162" s="27"/>
      <c r="N162" s="26"/>
      <c r="O162" s="26"/>
      <c r="P162" s="26"/>
      <c r="Q162" s="36"/>
      <c r="R162" s="36"/>
      <c r="S162" s="36"/>
      <c r="T162" s="36"/>
      <c r="U162" s="36"/>
      <c r="V162" s="36"/>
      <c r="W162" s="36"/>
      <c r="X162" s="36"/>
      <c r="Y162" s="36"/>
      <c r="Z162" s="27"/>
      <c r="AA162" s="36"/>
      <c r="AB162" s="30"/>
      <c r="AC162" s="30"/>
      <c r="AD162" s="27"/>
      <c r="AE162" s="26"/>
      <c r="AF162" s="32"/>
      <c r="AG162" s="36"/>
      <c r="AH162" s="36"/>
      <c r="AI162" s="36"/>
      <c r="AJ162" s="34"/>
      <c r="AK162" s="35"/>
      <c r="AL162" s="35"/>
      <c r="AM162" s="35"/>
      <c r="AN162" s="35"/>
      <c r="AO162" s="36"/>
      <c r="AP162" s="26"/>
      <c r="AQ162" s="26"/>
      <c r="AR162" s="26"/>
      <c r="AS162" s="26"/>
      <c r="AT162" s="26"/>
      <c r="AU162" s="26"/>
      <c r="AV162" s="26"/>
      <c r="AW162" s="26"/>
      <c r="AX162" s="37"/>
      <c r="AY162" s="37"/>
      <c r="AZ162" s="26"/>
    </row>
    <row r="163" spans="1:52" ht="15.75" customHeight="1" x14ac:dyDescent="0.25">
      <c r="A163" s="26"/>
      <c r="B163" s="26"/>
      <c r="C163" s="26"/>
      <c r="D163" s="26"/>
      <c r="E163" s="26"/>
      <c r="F163" s="26"/>
      <c r="G163" s="26"/>
      <c r="H163" s="26"/>
      <c r="I163" s="26"/>
      <c r="J163" s="26"/>
      <c r="K163" s="26"/>
      <c r="L163" s="27"/>
      <c r="M163" s="27"/>
      <c r="N163" s="26"/>
      <c r="O163" s="26"/>
      <c r="P163" s="26"/>
      <c r="Q163" s="36"/>
      <c r="R163" s="36"/>
      <c r="S163" s="36"/>
      <c r="T163" s="36"/>
      <c r="U163" s="36"/>
      <c r="V163" s="36"/>
      <c r="W163" s="36"/>
      <c r="X163" s="36"/>
      <c r="Y163" s="36"/>
      <c r="Z163" s="27"/>
      <c r="AA163" s="36"/>
      <c r="AB163" s="30"/>
      <c r="AC163" s="30"/>
      <c r="AD163" s="27"/>
      <c r="AE163" s="26"/>
      <c r="AF163" s="32"/>
      <c r="AG163" s="36"/>
      <c r="AH163" s="36"/>
      <c r="AI163" s="36"/>
      <c r="AJ163" s="34"/>
      <c r="AK163" s="35"/>
      <c r="AL163" s="35"/>
      <c r="AM163" s="35"/>
      <c r="AN163" s="35"/>
      <c r="AO163" s="36"/>
      <c r="AP163" s="26"/>
      <c r="AQ163" s="26"/>
      <c r="AR163" s="26"/>
      <c r="AS163" s="26"/>
      <c r="AT163" s="26"/>
      <c r="AU163" s="26"/>
      <c r="AV163" s="26"/>
      <c r="AW163" s="26"/>
      <c r="AX163" s="37"/>
      <c r="AY163" s="37"/>
      <c r="AZ163" s="26"/>
    </row>
    <row r="164" spans="1:52" ht="15.75" customHeight="1" x14ac:dyDescent="0.25">
      <c r="A164" s="26"/>
      <c r="B164" s="26"/>
      <c r="C164" s="26"/>
      <c r="D164" s="26"/>
      <c r="E164" s="26"/>
      <c r="F164" s="26"/>
      <c r="G164" s="26"/>
      <c r="H164" s="26"/>
      <c r="I164" s="26"/>
      <c r="J164" s="26"/>
      <c r="K164" s="26"/>
      <c r="L164" s="27"/>
      <c r="M164" s="27"/>
      <c r="N164" s="26"/>
      <c r="O164" s="26"/>
      <c r="P164" s="26"/>
      <c r="Q164" s="36"/>
      <c r="R164" s="27"/>
      <c r="S164" s="36"/>
      <c r="T164" s="36"/>
      <c r="U164" s="36"/>
      <c r="V164" s="36"/>
      <c r="W164" s="36"/>
      <c r="X164" s="36"/>
      <c r="Y164" s="36"/>
      <c r="Z164" s="26"/>
      <c r="AA164" s="36"/>
      <c r="AB164" s="30"/>
      <c r="AC164" s="30"/>
      <c r="AD164" s="27"/>
      <c r="AE164" s="26"/>
      <c r="AF164" s="32"/>
      <c r="AG164" s="36"/>
      <c r="AH164" s="36"/>
      <c r="AI164" s="36"/>
      <c r="AJ164" s="34"/>
      <c r="AK164" s="35"/>
      <c r="AL164" s="35"/>
      <c r="AM164" s="35"/>
      <c r="AN164" s="35"/>
      <c r="AO164" s="36"/>
      <c r="AP164" s="26"/>
      <c r="AQ164" s="26"/>
      <c r="AR164" s="26"/>
      <c r="AS164" s="38"/>
      <c r="AT164" s="38"/>
      <c r="AU164" s="39"/>
      <c r="AV164" s="26"/>
      <c r="AW164" s="26"/>
      <c r="AX164" s="37"/>
      <c r="AY164" s="37"/>
      <c r="AZ164" s="26"/>
    </row>
    <row r="165" spans="1:52" ht="15.75" customHeight="1" x14ac:dyDescent="0.25">
      <c r="A165" s="26"/>
      <c r="B165" s="26"/>
      <c r="C165" s="26"/>
      <c r="D165" s="26"/>
      <c r="E165" s="26"/>
      <c r="F165" s="26"/>
      <c r="G165" s="26"/>
      <c r="H165" s="26"/>
      <c r="I165" s="26"/>
      <c r="J165" s="26"/>
      <c r="K165" s="26"/>
      <c r="L165" s="27"/>
      <c r="M165" s="27"/>
      <c r="N165" s="26"/>
      <c r="O165" s="26"/>
      <c r="P165" s="26"/>
      <c r="Q165" s="36"/>
      <c r="R165" s="36"/>
      <c r="S165" s="36"/>
      <c r="T165" s="36"/>
      <c r="U165" s="36"/>
      <c r="V165" s="36"/>
      <c r="W165" s="36"/>
      <c r="X165" s="36"/>
      <c r="Y165" s="36"/>
      <c r="Z165" s="27"/>
      <c r="AA165" s="36"/>
      <c r="AB165" s="30"/>
      <c r="AC165" s="30"/>
      <c r="AD165" s="27"/>
      <c r="AE165" s="26"/>
      <c r="AF165" s="32"/>
      <c r="AG165" s="36"/>
      <c r="AH165" s="36"/>
      <c r="AI165" s="36"/>
      <c r="AJ165" s="34"/>
      <c r="AK165" s="35"/>
      <c r="AL165" s="35"/>
      <c r="AM165" s="35"/>
      <c r="AN165" s="35"/>
      <c r="AO165" s="36"/>
      <c r="AP165" s="26"/>
      <c r="AQ165" s="26"/>
      <c r="AR165" s="26"/>
      <c r="AS165" s="26"/>
      <c r="AT165" s="26"/>
      <c r="AU165" s="26"/>
      <c r="AV165" s="26"/>
      <c r="AW165" s="26"/>
      <c r="AX165" s="37"/>
      <c r="AY165" s="37"/>
      <c r="AZ165" s="26"/>
    </row>
    <row r="166" spans="1:52" ht="15.75" customHeight="1" x14ac:dyDescent="0.25">
      <c r="A166" s="26"/>
      <c r="B166" s="26"/>
      <c r="C166" s="26"/>
      <c r="D166" s="26"/>
      <c r="E166" s="26"/>
      <c r="F166" s="26"/>
      <c r="G166" s="26"/>
      <c r="H166" s="26"/>
      <c r="I166" s="26"/>
      <c r="J166" s="26"/>
      <c r="K166" s="26"/>
      <c r="L166" s="27"/>
      <c r="M166" s="27"/>
      <c r="N166" s="26"/>
      <c r="O166" s="26"/>
      <c r="P166" s="26"/>
      <c r="Q166" s="36"/>
      <c r="R166" s="36"/>
      <c r="S166" s="36"/>
      <c r="T166" s="36"/>
      <c r="U166" s="36"/>
      <c r="V166" s="36"/>
      <c r="W166" s="36"/>
      <c r="X166" s="36"/>
      <c r="Y166" s="36"/>
      <c r="Z166" s="27"/>
      <c r="AA166" s="36"/>
      <c r="AB166" s="30"/>
      <c r="AC166" s="30"/>
      <c r="AD166" s="27"/>
      <c r="AE166" s="26"/>
      <c r="AF166" s="36"/>
      <c r="AG166" s="36"/>
      <c r="AH166" s="36"/>
      <c r="AI166" s="36"/>
      <c r="AJ166" s="34"/>
      <c r="AK166" s="35"/>
      <c r="AL166" s="35"/>
      <c r="AM166" s="35"/>
      <c r="AN166" s="35"/>
      <c r="AO166" s="36"/>
      <c r="AP166" s="26"/>
      <c r="AQ166" s="26"/>
      <c r="AR166" s="26"/>
      <c r="AS166" s="26"/>
      <c r="AT166" s="26"/>
      <c r="AU166" s="26"/>
      <c r="AV166" s="26"/>
      <c r="AW166" s="26"/>
      <c r="AX166" s="37"/>
      <c r="AY166" s="37"/>
      <c r="AZ166" s="26"/>
    </row>
    <row r="167" spans="1:52" ht="15.75" customHeight="1" x14ac:dyDescent="0.25">
      <c r="A167" s="26"/>
      <c r="B167" s="26"/>
      <c r="C167" s="26"/>
      <c r="D167" s="26"/>
      <c r="E167" s="26"/>
      <c r="F167" s="26"/>
      <c r="G167" s="26"/>
      <c r="H167" s="26"/>
      <c r="I167" s="26"/>
      <c r="J167" s="26"/>
      <c r="K167" s="26"/>
      <c r="L167" s="27"/>
      <c r="M167" s="27"/>
      <c r="N167" s="26"/>
      <c r="O167" s="26"/>
      <c r="P167" s="26"/>
      <c r="Q167" s="36"/>
      <c r="R167" s="36"/>
      <c r="S167" s="36"/>
      <c r="T167" s="36"/>
      <c r="U167" s="36"/>
      <c r="V167" s="36"/>
      <c r="W167" s="36"/>
      <c r="X167" s="36"/>
      <c r="Y167" s="36"/>
      <c r="Z167" s="27"/>
      <c r="AA167" s="36"/>
      <c r="AB167" s="30"/>
      <c r="AC167" s="30"/>
      <c r="AD167" s="27"/>
      <c r="AE167" s="26"/>
      <c r="AF167" s="32"/>
      <c r="AG167" s="36"/>
      <c r="AH167" s="36"/>
      <c r="AI167" s="36"/>
      <c r="AJ167" s="34"/>
      <c r="AK167" s="35"/>
      <c r="AL167" s="35"/>
      <c r="AM167" s="35"/>
      <c r="AN167" s="35"/>
      <c r="AO167" s="36"/>
      <c r="AP167" s="26"/>
      <c r="AQ167" s="26"/>
      <c r="AR167" s="26"/>
      <c r="AS167" s="26"/>
      <c r="AT167" s="26"/>
      <c r="AU167" s="26"/>
      <c r="AV167" s="26"/>
      <c r="AW167" s="26"/>
      <c r="AX167" s="37"/>
      <c r="AY167" s="37"/>
      <c r="AZ167" s="26"/>
    </row>
    <row r="168" spans="1:52" ht="15.75" customHeight="1" x14ac:dyDescent="0.25">
      <c r="A168" s="26"/>
      <c r="B168" s="26"/>
      <c r="C168" s="26"/>
      <c r="D168" s="26"/>
      <c r="E168" s="26"/>
      <c r="F168" s="26"/>
      <c r="G168" s="26"/>
      <c r="H168" s="26"/>
      <c r="I168" s="26"/>
      <c r="J168" s="26"/>
      <c r="K168" s="26"/>
      <c r="L168" s="27"/>
      <c r="M168" s="27"/>
      <c r="N168" s="26"/>
      <c r="O168" s="26"/>
      <c r="P168" s="26"/>
      <c r="Q168" s="36"/>
      <c r="R168" s="36"/>
      <c r="S168" s="36"/>
      <c r="T168" s="36"/>
      <c r="U168" s="36"/>
      <c r="V168" s="36"/>
      <c r="W168" s="36"/>
      <c r="X168" s="36"/>
      <c r="Y168" s="36"/>
      <c r="Z168" s="27"/>
      <c r="AA168" s="36"/>
      <c r="AB168" s="30"/>
      <c r="AC168" s="30"/>
      <c r="AD168" s="27"/>
      <c r="AE168" s="26"/>
      <c r="AF168" s="32"/>
      <c r="AG168" s="36"/>
      <c r="AH168" s="36"/>
      <c r="AI168" s="36"/>
      <c r="AJ168" s="34"/>
      <c r="AK168" s="35"/>
      <c r="AL168" s="35"/>
      <c r="AM168" s="35"/>
      <c r="AN168" s="35"/>
      <c r="AO168" s="36"/>
      <c r="AP168" s="26"/>
      <c r="AQ168" s="26"/>
      <c r="AR168" s="26"/>
      <c r="AS168" s="26"/>
      <c r="AT168" s="26"/>
      <c r="AU168" s="26"/>
      <c r="AV168" s="26"/>
      <c r="AW168" s="26"/>
      <c r="AX168" s="37"/>
      <c r="AY168" s="37"/>
      <c r="AZ168" s="26"/>
    </row>
    <row r="169" spans="1:52" ht="15.75" customHeight="1" x14ac:dyDescent="0.25">
      <c r="A169" s="26"/>
      <c r="B169" s="26"/>
      <c r="C169" s="26"/>
      <c r="D169" s="26"/>
      <c r="E169" s="39"/>
      <c r="F169" s="26"/>
      <c r="G169" s="26"/>
      <c r="H169" s="26"/>
      <c r="I169" s="26"/>
      <c r="J169" s="26"/>
      <c r="K169" s="26"/>
      <c r="L169" s="27"/>
      <c r="M169" s="27"/>
      <c r="N169" s="26"/>
      <c r="O169" s="26"/>
      <c r="P169" s="26"/>
      <c r="Q169" s="36"/>
      <c r="R169" s="36"/>
      <c r="S169" s="36"/>
      <c r="T169" s="36"/>
      <c r="U169" s="36"/>
      <c r="V169" s="36"/>
      <c r="W169" s="36"/>
      <c r="X169" s="36"/>
      <c r="Y169" s="36"/>
      <c r="Z169" s="27"/>
      <c r="AA169" s="36"/>
      <c r="AB169" s="30"/>
      <c r="AC169" s="30"/>
      <c r="AD169" s="27"/>
      <c r="AE169" s="26"/>
      <c r="AF169" s="32"/>
      <c r="AG169" s="36"/>
      <c r="AH169" s="36"/>
      <c r="AI169" s="36"/>
      <c r="AJ169" s="34"/>
      <c r="AK169" s="35"/>
      <c r="AL169" s="35"/>
      <c r="AM169" s="35"/>
      <c r="AN169" s="35"/>
      <c r="AO169" s="36"/>
      <c r="AP169" s="26"/>
      <c r="AQ169" s="26"/>
      <c r="AR169" s="26"/>
      <c r="AS169" s="26"/>
      <c r="AT169" s="26"/>
      <c r="AU169" s="26"/>
      <c r="AV169" s="26"/>
      <c r="AW169" s="26"/>
      <c r="AX169" s="37"/>
      <c r="AY169" s="37"/>
      <c r="AZ169" s="26"/>
    </row>
    <row r="170" spans="1:52" ht="15.75" customHeight="1" x14ac:dyDescent="0.25">
      <c r="A170" s="26"/>
      <c r="B170" s="26"/>
      <c r="C170" s="26"/>
      <c r="D170" s="26"/>
      <c r="E170" s="26"/>
      <c r="F170" s="26"/>
      <c r="G170" s="26"/>
      <c r="H170" s="26"/>
      <c r="I170" s="26"/>
      <c r="J170" s="26"/>
      <c r="K170" s="26"/>
      <c r="L170" s="27"/>
      <c r="M170" s="27"/>
      <c r="N170" s="26"/>
      <c r="O170" s="26"/>
      <c r="P170" s="26"/>
      <c r="Q170" s="36"/>
      <c r="R170" s="36"/>
      <c r="S170" s="36"/>
      <c r="T170" s="36"/>
      <c r="U170" s="36"/>
      <c r="V170" s="36"/>
      <c r="W170" s="36"/>
      <c r="X170" s="36"/>
      <c r="Y170" s="36"/>
      <c r="Z170" s="27"/>
      <c r="AA170" s="36"/>
      <c r="AB170" s="30"/>
      <c r="AC170" s="30"/>
      <c r="AD170" s="27"/>
      <c r="AE170" s="26"/>
      <c r="AF170" s="32"/>
      <c r="AG170" s="36"/>
      <c r="AH170" s="36"/>
      <c r="AI170" s="36"/>
      <c r="AJ170" s="34"/>
      <c r="AK170" s="35"/>
      <c r="AL170" s="35"/>
      <c r="AM170" s="35"/>
      <c r="AN170" s="35"/>
      <c r="AO170" s="36"/>
      <c r="AP170" s="26"/>
      <c r="AQ170" s="26"/>
      <c r="AR170" s="26"/>
      <c r="AS170" s="26"/>
      <c r="AT170" s="26"/>
      <c r="AU170" s="26"/>
      <c r="AV170" s="26"/>
      <c r="AW170" s="26"/>
      <c r="AX170" s="37"/>
      <c r="AY170" s="37"/>
      <c r="AZ170" s="26"/>
    </row>
    <row r="171" spans="1:52" ht="15.75" customHeight="1" x14ac:dyDescent="0.25">
      <c r="A171" s="26"/>
      <c r="B171" s="26"/>
      <c r="C171" s="26"/>
      <c r="D171" s="26"/>
      <c r="E171" s="26"/>
      <c r="F171" s="26"/>
      <c r="G171" s="26"/>
      <c r="H171" s="26"/>
      <c r="I171" s="26"/>
      <c r="J171" s="26"/>
      <c r="K171" s="26"/>
      <c r="L171" s="27"/>
      <c r="M171" s="27"/>
      <c r="N171" s="26"/>
      <c r="O171" s="26"/>
      <c r="P171" s="26"/>
      <c r="Q171" s="36"/>
      <c r="R171" s="27"/>
      <c r="S171" s="36"/>
      <c r="T171" s="36"/>
      <c r="U171" s="36"/>
      <c r="V171" s="36"/>
      <c r="W171" s="36"/>
      <c r="X171" s="36"/>
      <c r="Y171" s="36"/>
      <c r="Z171" s="26"/>
      <c r="AA171" s="36"/>
      <c r="AB171" s="30"/>
      <c r="AC171" s="30"/>
      <c r="AD171" s="27"/>
      <c r="AE171" s="26"/>
      <c r="AF171" s="36"/>
      <c r="AG171" s="36"/>
      <c r="AH171" s="36"/>
      <c r="AI171" s="36"/>
      <c r="AJ171" s="34"/>
      <c r="AK171" s="35"/>
      <c r="AL171" s="35"/>
      <c r="AM171" s="35"/>
      <c r="AN171" s="35"/>
      <c r="AO171" s="36"/>
      <c r="AP171" s="26"/>
      <c r="AQ171" s="26"/>
      <c r="AR171" s="26"/>
      <c r="AS171" s="38"/>
      <c r="AT171" s="39"/>
      <c r="AU171" s="39"/>
      <c r="AV171" s="26"/>
      <c r="AW171" s="26"/>
      <c r="AX171" s="37"/>
      <c r="AY171" s="37"/>
      <c r="AZ171" s="26"/>
    </row>
    <row r="172" spans="1:52" ht="15.75" customHeight="1" x14ac:dyDescent="0.25">
      <c r="A172" s="26"/>
      <c r="B172" s="26"/>
      <c r="C172" s="26"/>
      <c r="D172" s="26"/>
      <c r="E172" s="26"/>
      <c r="F172" s="26"/>
      <c r="G172" s="26"/>
      <c r="H172" s="26"/>
      <c r="I172" s="26"/>
      <c r="J172" s="26"/>
      <c r="K172" s="26"/>
      <c r="L172" s="27"/>
      <c r="M172" s="27"/>
      <c r="N172" s="26"/>
      <c r="O172" s="26"/>
      <c r="P172" s="26"/>
      <c r="Q172" s="36"/>
      <c r="R172" s="36"/>
      <c r="S172" s="36"/>
      <c r="T172" s="36"/>
      <c r="U172" s="36"/>
      <c r="V172" s="36"/>
      <c r="W172" s="36"/>
      <c r="X172" s="36"/>
      <c r="Y172" s="36"/>
      <c r="Z172" s="27"/>
      <c r="AA172" s="36"/>
      <c r="AB172" s="30"/>
      <c r="AC172" s="30"/>
      <c r="AD172" s="27"/>
      <c r="AE172" s="26"/>
      <c r="AF172" s="36"/>
      <c r="AG172" s="36"/>
      <c r="AH172" s="36"/>
      <c r="AI172" s="36"/>
      <c r="AJ172" s="34"/>
      <c r="AK172" s="35"/>
      <c r="AL172" s="35"/>
      <c r="AM172" s="35"/>
      <c r="AN172" s="35"/>
      <c r="AO172" s="36"/>
      <c r="AP172" s="26"/>
      <c r="AQ172" s="26"/>
      <c r="AR172" s="26"/>
      <c r="AS172" s="26"/>
      <c r="AT172" s="26"/>
      <c r="AU172" s="26"/>
      <c r="AV172" s="26"/>
      <c r="AW172" s="26"/>
      <c r="AX172" s="37"/>
      <c r="AY172" s="37"/>
      <c r="AZ172" s="26"/>
    </row>
    <row r="173" spans="1:52" ht="15.75" customHeight="1" x14ac:dyDescent="0.25">
      <c r="A173" s="26"/>
      <c r="B173" s="26"/>
      <c r="C173" s="26"/>
      <c r="D173" s="26"/>
      <c r="E173" s="26"/>
      <c r="F173" s="26"/>
      <c r="G173" s="26"/>
      <c r="H173" s="26"/>
      <c r="I173" s="26"/>
      <c r="J173" s="26"/>
      <c r="K173" s="26"/>
      <c r="L173" s="27"/>
      <c r="M173" s="27"/>
      <c r="N173" s="26"/>
      <c r="O173" s="26"/>
      <c r="P173" s="26"/>
      <c r="Q173" s="36"/>
      <c r="R173" s="36"/>
      <c r="S173" s="36"/>
      <c r="T173" s="36"/>
      <c r="U173" s="36"/>
      <c r="V173" s="36"/>
      <c r="W173" s="36"/>
      <c r="X173" s="36"/>
      <c r="Y173" s="36"/>
      <c r="Z173" s="27"/>
      <c r="AA173" s="36"/>
      <c r="AB173" s="30"/>
      <c r="AC173" s="30"/>
      <c r="AD173" s="27"/>
      <c r="AE173" s="26"/>
      <c r="AF173" s="32"/>
      <c r="AG173" s="36"/>
      <c r="AH173" s="36"/>
      <c r="AI173" s="36"/>
      <c r="AJ173" s="34"/>
      <c r="AK173" s="35"/>
      <c r="AL173" s="35"/>
      <c r="AM173" s="35"/>
      <c r="AN173" s="35"/>
      <c r="AO173" s="36"/>
      <c r="AP173" s="26"/>
      <c r="AQ173" s="26"/>
      <c r="AR173" s="26"/>
      <c r="AS173" s="26"/>
      <c r="AT173" s="26"/>
      <c r="AU173" s="26"/>
      <c r="AV173" s="26"/>
      <c r="AW173" s="26"/>
      <c r="AX173" s="37"/>
      <c r="AY173" s="37"/>
      <c r="AZ173" s="26"/>
    </row>
    <row r="174" spans="1:52" ht="15.75" customHeight="1" x14ac:dyDescent="0.25">
      <c r="A174" s="26"/>
      <c r="B174" s="26"/>
      <c r="C174" s="26"/>
      <c r="D174" s="26"/>
      <c r="E174" s="26"/>
      <c r="F174" s="26"/>
      <c r="G174" s="26"/>
      <c r="H174" s="26"/>
      <c r="I174" s="26"/>
      <c r="J174" s="26"/>
      <c r="K174" s="26"/>
      <c r="L174" s="27"/>
      <c r="M174" s="27"/>
      <c r="N174" s="26"/>
      <c r="O174" s="26"/>
      <c r="P174" s="26"/>
      <c r="Q174" s="36"/>
      <c r="R174" s="36"/>
      <c r="S174" s="36"/>
      <c r="T174" s="36"/>
      <c r="U174" s="36"/>
      <c r="V174" s="36"/>
      <c r="W174" s="36"/>
      <c r="X174" s="36"/>
      <c r="Y174" s="36"/>
      <c r="Z174" s="27"/>
      <c r="AA174" s="36"/>
      <c r="AB174" s="30"/>
      <c r="AC174" s="30"/>
      <c r="AD174" s="27"/>
      <c r="AE174" s="26"/>
      <c r="AF174" s="32"/>
      <c r="AG174" s="36"/>
      <c r="AH174" s="36"/>
      <c r="AI174" s="36"/>
      <c r="AJ174" s="34"/>
      <c r="AK174" s="35"/>
      <c r="AL174" s="35"/>
      <c r="AM174" s="35"/>
      <c r="AN174" s="35"/>
      <c r="AO174" s="36"/>
      <c r="AP174" s="26"/>
      <c r="AQ174" s="26"/>
      <c r="AR174" s="26"/>
      <c r="AS174" s="26"/>
      <c r="AT174" s="26"/>
      <c r="AU174" s="26"/>
      <c r="AV174" s="26"/>
      <c r="AW174" s="26"/>
      <c r="AX174" s="37"/>
      <c r="AY174" s="37"/>
      <c r="AZ174" s="26"/>
    </row>
    <row r="175" spans="1:52" ht="15.75" customHeight="1" x14ac:dyDescent="0.25">
      <c r="A175" s="26"/>
      <c r="B175" s="26"/>
      <c r="C175" s="26"/>
      <c r="D175" s="26"/>
      <c r="E175" s="26"/>
      <c r="F175" s="26"/>
      <c r="G175" s="26"/>
      <c r="H175" s="26"/>
      <c r="I175" s="26"/>
      <c r="J175" s="26"/>
      <c r="K175" s="26"/>
      <c r="L175" s="27"/>
      <c r="M175" s="27"/>
      <c r="N175" s="26"/>
      <c r="O175" s="26"/>
      <c r="P175" s="26"/>
      <c r="Q175" s="36"/>
      <c r="R175" s="36"/>
      <c r="S175" s="36"/>
      <c r="T175" s="36"/>
      <c r="U175" s="36"/>
      <c r="V175" s="36"/>
      <c r="W175" s="36"/>
      <c r="X175" s="36"/>
      <c r="Y175" s="36"/>
      <c r="Z175" s="27"/>
      <c r="AA175" s="36"/>
      <c r="AB175" s="30"/>
      <c r="AC175" s="30"/>
      <c r="AD175" s="27"/>
      <c r="AE175" s="26"/>
      <c r="AF175" s="36"/>
      <c r="AG175" s="36"/>
      <c r="AH175" s="36"/>
      <c r="AI175" s="36"/>
      <c r="AJ175" s="34"/>
      <c r="AK175" s="35"/>
      <c r="AL175" s="35"/>
      <c r="AM175" s="35"/>
      <c r="AN175" s="35"/>
      <c r="AO175" s="36"/>
      <c r="AP175" s="26"/>
      <c r="AQ175" s="26"/>
      <c r="AR175" s="26"/>
      <c r="AS175" s="26"/>
      <c r="AT175" s="26"/>
      <c r="AU175" s="26"/>
      <c r="AV175" s="26"/>
      <c r="AW175" s="26"/>
      <c r="AX175" s="37"/>
      <c r="AY175" s="37"/>
      <c r="AZ175" s="26"/>
    </row>
    <row r="176" spans="1:52" ht="15.75" customHeight="1" x14ac:dyDescent="0.25">
      <c r="A176" s="26"/>
      <c r="B176" s="26"/>
      <c r="C176" s="26"/>
      <c r="D176" s="26"/>
      <c r="E176" s="26"/>
      <c r="F176" s="26"/>
      <c r="G176" s="26"/>
      <c r="H176" s="26"/>
      <c r="I176" s="26"/>
      <c r="J176" s="26"/>
      <c r="K176" s="26"/>
      <c r="L176" s="27"/>
      <c r="M176" s="27"/>
      <c r="N176" s="26"/>
      <c r="O176" s="26"/>
      <c r="P176" s="26"/>
      <c r="Q176" s="36"/>
      <c r="R176" s="36"/>
      <c r="S176" s="36"/>
      <c r="T176" s="36"/>
      <c r="U176" s="36"/>
      <c r="V176" s="36"/>
      <c r="W176" s="36"/>
      <c r="X176" s="36"/>
      <c r="Y176" s="36"/>
      <c r="Z176" s="27"/>
      <c r="AA176" s="36"/>
      <c r="AB176" s="30"/>
      <c r="AC176" s="30"/>
      <c r="AD176" s="27"/>
      <c r="AE176" s="26"/>
      <c r="AF176" s="36"/>
      <c r="AG176" s="36"/>
      <c r="AH176" s="36"/>
      <c r="AI176" s="36"/>
      <c r="AJ176" s="34"/>
      <c r="AK176" s="35"/>
      <c r="AL176" s="35"/>
      <c r="AM176" s="35"/>
      <c r="AN176" s="35"/>
      <c r="AO176" s="36"/>
      <c r="AP176" s="26"/>
      <c r="AQ176" s="26"/>
      <c r="AR176" s="26"/>
      <c r="AS176" s="26"/>
      <c r="AT176" s="26"/>
      <c r="AU176" s="26"/>
      <c r="AV176" s="26"/>
      <c r="AW176" s="26"/>
      <c r="AX176" s="37"/>
      <c r="AY176" s="37"/>
      <c r="AZ176" s="26"/>
    </row>
    <row r="177" spans="1:52" ht="15.75" customHeight="1" x14ac:dyDescent="0.25">
      <c r="A177" s="26"/>
      <c r="B177" s="26"/>
      <c r="C177" s="26"/>
      <c r="D177" s="26"/>
      <c r="E177" s="26"/>
      <c r="F177" s="26"/>
      <c r="G177" s="26"/>
      <c r="H177" s="26"/>
      <c r="I177" s="26"/>
      <c r="J177" s="26"/>
      <c r="K177" s="26"/>
      <c r="L177" s="27"/>
      <c r="M177" s="27"/>
      <c r="N177" s="26"/>
      <c r="O177" s="26"/>
      <c r="P177" s="26"/>
      <c r="Q177" s="36"/>
      <c r="R177" s="36"/>
      <c r="S177" s="36"/>
      <c r="T177" s="36"/>
      <c r="U177" s="36"/>
      <c r="V177" s="36"/>
      <c r="W177" s="36"/>
      <c r="X177" s="36"/>
      <c r="Y177" s="36"/>
      <c r="Z177" s="27"/>
      <c r="AA177" s="36"/>
      <c r="AB177" s="30"/>
      <c r="AC177" s="30"/>
      <c r="AD177" s="27"/>
      <c r="AE177" s="26"/>
      <c r="AF177" s="32"/>
      <c r="AG177" s="36"/>
      <c r="AH177" s="36"/>
      <c r="AI177" s="36"/>
      <c r="AJ177" s="34"/>
      <c r="AK177" s="35"/>
      <c r="AL177" s="35"/>
      <c r="AM177" s="35"/>
      <c r="AN177" s="35"/>
      <c r="AO177" s="36"/>
      <c r="AP177" s="26"/>
      <c r="AQ177" s="26"/>
      <c r="AR177" s="26"/>
      <c r="AS177" s="26"/>
      <c r="AT177" s="26"/>
      <c r="AU177" s="26"/>
      <c r="AV177" s="26"/>
      <c r="AW177" s="26"/>
      <c r="AX177" s="37"/>
      <c r="AY177" s="37"/>
      <c r="AZ177" s="26"/>
    </row>
    <row r="178" spans="1:52" ht="15.75" customHeight="1" x14ac:dyDescent="0.25">
      <c r="A178" s="26"/>
      <c r="B178" s="26"/>
      <c r="C178" s="26"/>
      <c r="D178" s="26"/>
      <c r="E178" s="26"/>
      <c r="F178" s="26"/>
      <c r="G178" s="26"/>
      <c r="H178" s="26"/>
      <c r="I178" s="26"/>
      <c r="J178" s="26"/>
      <c r="K178" s="26"/>
      <c r="L178" s="27"/>
      <c r="M178" s="27"/>
      <c r="N178" s="26"/>
      <c r="O178" s="26"/>
      <c r="P178" s="26"/>
      <c r="Q178" s="36"/>
      <c r="R178" s="36"/>
      <c r="S178" s="36"/>
      <c r="T178" s="36"/>
      <c r="U178" s="36"/>
      <c r="V178" s="36"/>
      <c r="W178" s="36"/>
      <c r="X178" s="36"/>
      <c r="Y178" s="36"/>
      <c r="Z178" s="27"/>
      <c r="AA178" s="36"/>
      <c r="AB178" s="30"/>
      <c r="AC178" s="30"/>
      <c r="AD178" s="27"/>
      <c r="AE178" s="26"/>
      <c r="AF178" s="32"/>
      <c r="AG178" s="36"/>
      <c r="AH178" s="36"/>
      <c r="AI178" s="36"/>
      <c r="AJ178" s="34"/>
      <c r="AK178" s="35"/>
      <c r="AL178" s="35"/>
      <c r="AM178" s="35"/>
      <c r="AN178" s="35"/>
      <c r="AO178" s="36"/>
      <c r="AP178" s="26"/>
      <c r="AQ178" s="26"/>
      <c r="AR178" s="26"/>
      <c r="AS178" s="26"/>
      <c r="AT178" s="26"/>
      <c r="AU178" s="26"/>
      <c r="AV178" s="26"/>
      <c r="AW178" s="26"/>
      <c r="AX178" s="37"/>
      <c r="AY178" s="37"/>
      <c r="AZ178" s="26"/>
    </row>
    <row r="179" spans="1:52" ht="15.75" customHeight="1" x14ac:dyDescent="0.25">
      <c r="A179" s="26"/>
      <c r="B179" s="26"/>
      <c r="C179" s="26"/>
      <c r="D179" s="26"/>
      <c r="E179" s="26"/>
      <c r="F179" s="26"/>
      <c r="G179" s="26"/>
      <c r="H179" s="26"/>
      <c r="I179" s="26"/>
      <c r="J179" s="26"/>
      <c r="K179" s="26"/>
      <c r="L179" s="27"/>
      <c r="M179" s="27"/>
      <c r="N179" s="26"/>
      <c r="O179" s="26"/>
      <c r="P179" s="26"/>
      <c r="Q179" s="36"/>
      <c r="R179" s="36"/>
      <c r="S179" s="36"/>
      <c r="T179" s="36"/>
      <c r="U179" s="36"/>
      <c r="V179" s="36"/>
      <c r="W179" s="36"/>
      <c r="X179" s="36"/>
      <c r="Y179" s="36"/>
      <c r="Z179" s="27"/>
      <c r="AA179" s="36"/>
      <c r="AB179" s="30"/>
      <c r="AC179" s="30"/>
      <c r="AD179" s="27"/>
      <c r="AE179" s="26"/>
      <c r="AF179" s="32"/>
      <c r="AG179" s="36"/>
      <c r="AH179" s="36"/>
      <c r="AI179" s="36"/>
      <c r="AJ179" s="34"/>
      <c r="AK179" s="35"/>
      <c r="AL179" s="35"/>
      <c r="AM179" s="35"/>
      <c r="AN179" s="35"/>
      <c r="AO179" s="36"/>
      <c r="AP179" s="26"/>
      <c r="AQ179" s="26"/>
      <c r="AR179" s="26"/>
      <c r="AS179" s="26"/>
      <c r="AT179" s="26"/>
      <c r="AU179" s="26"/>
      <c r="AV179" s="26"/>
      <c r="AW179" s="26"/>
      <c r="AX179" s="37"/>
      <c r="AY179" s="37"/>
      <c r="AZ179" s="26"/>
    </row>
    <row r="180" spans="1:52" ht="15.75" customHeight="1" x14ac:dyDescent="0.25">
      <c r="A180" s="26"/>
      <c r="B180" s="26"/>
      <c r="C180" s="26"/>
      <c r="D180" s="26"/>
      <c r="E180" s="26"/>
      <c r="F180" s="26"/>
      <c r="G180" s="26"/>
      <c r="H180" s="26"/>
      <c r="I180" s="26"/>
      <c r="J180" s="26"/>
      <c r="K180" s="26"/>
      <c r="L180" s="27"/>
      <c r="M180" s="27"/>
      <c r="N180" s="26"/>
      <c r="O180" s="26"/>
      <c r="P180" s="26"/>
      <c r="Q180" s="36"/>
      <c r="R180" s="36"/>
      <c r="S180" s="36"/>
      <c r="T180" s="36"/>
      <c r="U180" s="36"/>
      <c r="V180" s="36"/>
      <c r="W180" s="36"/>
      <c r="X180" s="36"/>
      <c r="Y180" s="36"/>
      <c r="Z180" s="27"/>
      <c r="AA180" s="36"/>
      <c r="AB180" s="30"/>
      <c r="AC180" s="30"/>
      <c r="AD180" s="27"/>
      <c r="AE180" s="26"/>
      <c r="AF180" s="32"/>
      <c r="AG180" s="36"/>
      <c r="AH180" s="36"/>
      <c r="AI180" s="36"/>
      <c r="AJ180" s="34"/>
      <c r="AK180" s="35"/>
      <c r="AL180" s="35"/>
      <c r="AM180" s="35"/>
      <c r="AN180" s="35"/>
      <c r="AO180" s="36"/>
      <c r="AP180" s="26"/>
      <c r="AQ180" s="26"/>
      <c r="AR180" s="26"/>
      <c r="AS180" s="26"/>
      <c r="AT180" s="26"/>
      <c r="AU180" s="26"/>
      <c r="AV180" s="26"/>
      <c r="AW180" s="26"/>
      <c r="AX180" s="37"/>
      <c r="AY180" s="37"/>
      <c r="AZ180" s="26"/>
    </row>
    <row r="181" spans="1:52" ht="15.75" customHeight="1" x14ac:dyDescent="0.25">
      <c r="A181" s="26"/>
      <c r="B181" s="26"/>
      <c r="C181" s="26"/>
      <c r="D181" s="26"/>
      <c r="E181" s="26"/>
      <c r="F181" s="26"/>
      <c r="G181" s="26"/>
      <c r="H181" s="26"/>
      <c r="I181" s="26"/>
      <c r="J181" s="26"/>
      <c r="K181" s="26"/>
      <c r="L181" s="27"/>
      <c r="M181" s="27"/>
      <c r="N181" s="26"/>
      <c r="O181" s="26"/>
      <c r="P181" s="26"/>
      <c r="Q181" s="36"/>
      <c r="R181" s="36"/>
      <c r="S181" s="36"/>
      <c r="T181" s="36"/>
      <c r="U181" s="36"/>
      <c r="V181" s="36"/>
      <c r="W181" s="36"/>
      <c r="X181" s="36"/>
      <c r="Y181" s="36"/>
      <c r="Z181" s="27"/>
      <c r="AA181" s="36"/>
      <c r="AB181" s="30"/>
      <c r="AC181" s="30"/>
      <c r="AD181" s="27"/>
      <c r="AE181" s="26"/>
      <c r="AF181" s="32"/>
      <c r="AG181" s="36"/>
      <c r="AH181" s="36"/>
      <c r="AI181" s="36"/>
      <c r="AJ181" s="34"/>
      <c r="AK181" s="35"/>
      <c r="AL181" s="35"/>
      <c r="AM181" s="35"/>
      <c r="AN181" s="35"/>
      <c r="AO181" s="36"/>
      <c r="AP181" s="26"/>
      <c r="AQ181" s="26"/>
      <c r="AR181" s="26"/>
      <c r="AS181" s="26"/>
      <c r="AT181" s="26"/>
      <c r="AU181" s="26"/>
      <c r="AV181" s="26"/>
      <c r="AW181" s="26"/>
      <c r="AX181" s="37"/>
      <c r="AY181" s="37"/>
      <c r="AZ181" s="26"/>
    </row>
    <row r="182" spans="1:52" ht="15.75" customHeight="1" x14ac:dyDescent="0.25">
      <c r="A182" s="26"/>
      <c r="B182" s="26"/>
      <c r="C182" s="26"/>
      <c r="D182" s="26"/>
      <c r="E182" s="26"/>
      <c r="F182" s="26"/>
      <c r="G182" s="26"/>
      <c r="H182" s="26"/>
      <c r="I182" s="26"/>
      <c r="J182" s="26"/>
      <c r="K182" s="26"/>
      <c r="L182" s="27"/>
      <c r="M182" s="27"/>
      <c r="N182" s="26"/>
      <c r="O182" s="26"/>
      <c r="P182" s="26"/>
      <c r="Q182" s="36"/>
      <c r="R182" s="36"/>
      <c r="S182" s="36"/>
      <c r="T182" s="36"/>
      <c r="U182" s="36"/>
      <c r="V182" s="36"/>
      <c r="W182" s="36"/>
      <c r="X182" s="36"/>
      <c r="Y182" s="36"/>
      <c r="Z182" s="27"/>
      <c r="AA182" s="36"/>
      <c r="AB182" s="30"/>
      <c r="AC182" s="30"/>
      <c r="AD182" s="27"/>
      <c r="AE182" s="26"/>
      <c r="AF182" s="32"/>
      <c r="AG182" s="36"/>
      <c r="AH182" s="36"/>
      <c r="AI182" s="36"/>
      <c r="AJ182" s="34"/>
      <c r="AK182" s="35"/>
      <c r="AL182" s="35"/>
      <c r="AM182" s="35"/>
      <c r="AN182" s="35"/>
      <c r="AO182" s="36"/>
      <c r="AP182" s="26"/>
      <c r="AQ182" s="26"/>
      <c r="AR182" s="26"/>
      <c r="AS182" s="26"/>
      <c r="AT182" s="26"/>
      <c r="AU182" s="26"/>
      <c r="AV182" s="26"/>
      <c r="AW182" s="26"/>
      <c r="AX182" s="37"/>
      <c r="AY182" s="37"/>
      <c r="AZ182" s="26"/>
    </row>
    <row r="183" spans="1:52" ht="15.75" customHeight="1" x14ac:dyDescent="0.25">
      <c r="A183" s="26"/>
      <c r="B183" s="26"/>
      <c r="C183" s="26"/>
      <c r="D183" s="26"/>
      <c r="E183" s="26"/>
      <c r="F183" s="26"/>
      <c r="G183" s="26"/>
      <c r="H183" s="26"/>
      <c r="I183" s="26"/>
      <c r="J183" s="26"/>
      <c r="K183" s="26"/>
      <c r="L183" s="27"/>
      <c r="M183" s="27"/>
      <c r="N183" s="26"/>
      <c r="O183" s="26"/>
      <c r="P183" s="26"/>
      <c r="Q183" s="36"/>
      <c r="R183" s="36"/>
      <c r="S183" s="36"/>
      <c r="T183" s="36"/>
      <c r="U183" s="36"/>
      <c r="V183" s="36"/>
      <c r="W183" s="36"/>
      <c r="X183" s="36"/>
      <c r="Y183" s="36"/>
      <c r="Z183" s="27"/>
      <c r="AA183" s="36"/>
      <c r="AB183" s="30"/>
      <c r="AC183" s="30"/>
      <c r="AD183" s="27"/>
      <c r="AE183" s="26"/>
      <c r="AF183" s="32"/>
      <c r="AG183" s="36"/>
      <c r="AH183" s="36"/>
      <c r="AI183" s="36"/>
      <c r="AJ183" s="34"/>
      <c r="AK183" s="35"/>
      <c r="AL183" s="35"/>
      <c r="AM183" s="35"/>
      <c r="AN183" s="35"/>
      <c r="AO183" s="36"/>
      <c r="AP183" s="26"/>
      <c r="AQ183" s="26"/>
      <c r="AR183" s="26"/>
      <c r="AS183" s="26"/>
      <c r="AT183" s="26"/>
      <c r="AU183" s="26"/>
      <c r="AV183" s="26"/>
      <c r="AW183" s="26"/>
      <c r="AX183" s="37"/>
      <c r="AY183" s="37"/>
      <c r="AZ183" s="26"/>
    </row>
    <row r="184" spans="1:52" ht="15.75" customHeight="1" x14ac:dyDescent="0.25">
      <c r="A184" s="26"/>
      <c r="B184" s="26"/>
      <c r="C184" s="26"/>
      <c r="D184" s="26"/>
      <c r="E184" s="26"/>
      <c r="F184" s="26"/>
      <c r="G184" s="26"/>
      <c r="H184" s="26"/>
      <c r="I184" s="26"/>
      <c r="J184" s="26"/>
      <c r="K184" s="26"/>
      <c r="L184" s="27"/>
      <c r="M184" s="27"/>
      <c r="N184" s="26"/>
      <c r="O184" s="26"/>
      <c r="P184" s="26"/>
      <c r="Q184" s="36"/>
      <c r="R184" s="36"/>
      <c r="S184" s="36"/>
      <c r="T184" s="36"/>
      <c r="U184" s="36"/>
      <c r="V184" s="36"/>
      <c r="W184" s="36"/>
      <c r="X184" s="36"/>
      <c r="Y184" s="36"/>
      <c r="Z184" s="27"/>
      <c r="AA184" s="36"/>
      <c r="AB184" s="30"/>
      <c r="AC184" s="30"/>
      <c r="AD184" s="27"/>
      <c r="AE184" s="26"/>
      <c r="AF184" s="32"/>
      <c r="AG184" s="36"/>
      <c r="AH184" s="36"/>
      <c r="AI184" s="36"/>
      <c r="AJ184" s="34"/>
      <c r="AK184" s="35"/>
      <c r="AL184" s="35"/>
      <c r="AM184" s="35"/>
      <c r="AN184" s="35"/>
      <c r="AO184" s="36"/>
      <c r="AP184" s="26"/>
      <c r="AQ184" s="26"/>
      <c r="AR184" s="26"/>
      <c r="AS184" s="26"/>
      <c r="AT184" s="26"/>
      <c r="AU184" s="26"/>
      <c r="AV184" s="26"/>
      <c r="AW184" s="26"/>
      <c r="AX184" s="37"/>
      <c r="AY184" s="37"/>
      <c r="AZ184" s="26"/>
    </row>
    <row r="185" spans="1:52" ht="15.75" customHeight="1" x14ac:dyDescent="0.25">
      <c r="A185" s="26"/>
      <c r="B185" s="26"/>
      <c r="C185" s="26"/>
      <c r="D185" s="26"/>
      <c r="E185" s="39"/>
      <c r="F185" s="26"/>
      <c r="G185" s="26"/>
      <c r="H185" s="26"/>
      <c r="I185" s="26"/>
      <c r="J185" s="26"/>
      <c r="K185" s="26"/>
      <c r="L185" s="27"/>
      <c r="M185" s="27"/>
      <c r="N185" s="26"/>
      <c r="O185" s="26"/>
      <c r="P185" s="26"/>
      <c r="Q185" s="36"/>
      <c r="R185" s="27"/>
      <c r="S185" s="36"/>
      <c r="T185" s="36"/>
      <c r="U185" s="27"/>
      <c r="V185" s="27"/>
      <c r="W185" s="27"/>
      <c r="X185" s="27"/>
      <c r="Y185" s="27"/>
      <c r="Z185" s="27"/>
      <c r="AA185" s="27"/>
      <c r="AB185" s="30"/>
      <c r="AC185" s="30"/>
      <c r="AD185" s="27"/>
      <c r="AE185" s="26"/>
      <c r="AF185" s="32"/>
      <c r="AG185" s="36"/>
      <c r="AH185" s="36"/>
      <c r="AI185" s="36"/>
      <c r="AJ185" s="34"/>
      <c r="AK185" s="35"/>
      <c r="AL185" s="35"/>
      <c r="AM185" s="35"/>
      <c r="AN185" s="35"/>
      <c r="AO185" s="36"/>
      <c r="AP185" s="26"/>
      <c r="AQ185" s="26"/>
      <c r="AR185" s="26"/>
      <c r="AS185" s="38"/>
      <c r="AT185" s="39"/>
      <c r="AU185" s="39"/>
      <c r="AV185" s="26"/>
      <c r="AW185" s="26"/>
      <c r="AX185" s="37"/>
      <c r="AY185" s="37"/>
      <c r="AZ185" s="26"/>
    </row>
    <row r="186" spans="1:52" ht="15.75" customHeight="1" x14ac:dyDescent="0.25">
      <c r="A186" s="26"/>
      <c r="B186" s="26"/>
      <c r="C186" s="26"/>
      <c r="D186" s="26"/>
      <c r="E186" s="39"/>
      <c r="F186" s="26"/>
      <c r="G186" s="26"/>
      <c r="H186" s="26"/>
      <c r="I186" s="26"/>
      <c r="J186" s="26"/>
      <c r="K186" s="26"/>
      <c r="L186" s="27"/>
      <c r="M186" s="27"/>
      <c r="N186" s="26"/>
      <c r="O186" s="26"/>
      <c r="P186" s="26"/>
      <c r="Q186" s="36"/>
      <c r="R186" s="27"/>
      <c r="S186" s="36"/>
      <c r="T186" s="36"/>
      <c r="U186" s="27"/>
      <c r="V186" s="27"/>
      <c r="W186" s="27"/>
      <c r="X186" s="27"/>
      <c r="Y186" s="27"/>
      <c r="Z186" s="27"/>
      <c r="AA186" s="27"/>
      <c r="AB186" s="30"/>
      <c r="AC186" s="30"/>
      <c r="AD186" s="27"/>
      <c r="AE186" s="26"/>
      <c r="AF186" s="32"/>
      <c r="AG186" s="36"/>
      <c r="AH186" s="36"/>
      <c r="AI186" s="36"/>
      <c r="AJ186" s="34"/>
      <c r="AK186" s="35"/>
      <c r="AL186" s="35"/>
      <c r="AM186" s="35"/>
      <c r="AN186" s="35"/>
      <c r="AO186" s="36"/>
      <c r="AP186" s="26"/>
      <c r="AQ186" s="26"/>
      <c r="AR186" s="26"/>
      <c r="AS186" s="38"/>
      <c r="AT186" s="39"/>
      <c r="AU186" s="39"/>
      <c r="AV186" s="26"/>
      <c r="AW186" s="26"/>
      <c r="AX186" s="37"/>
      <c r="AY186" s="37"/>
      <c r="AZ186" s="26"/>
    </row>
    <row r="187" spans="1:52" ht="15.75" customHeight="1" x14ac:dyDescent="0.25">
      <c r="A187" s="26"/>
      <c r="B187" s="26"/>
      <c r="C187" s="26"/>
      <c r="D187" s="26"/>
      <c r="E187" s="39"/>
      <c r="F187" s="26"/>
      <c r="G187" s="26"/>
      <c r="H187" s="26"/>
      <c r="I187" s="26"/>
      <c r="J187" s="26"/>
      <c r="K187" s="26"/>
      <c r="L187" s="27"/>
      <c r="M187" s="27"/>
      <c r="N187" s="26"/>
      <c r="O187" s="26"/>
      <c r="P187" s="26"/>
      <c r="Q187" s="36"/>
      <c r="R187" s="27"/>
      <c r="S187" s="36"/>
      <c r="T187" s="36"/>
      <c r="U187" s="27"/>
      <c r="V187" s="27"/>
      <c r="W187" s="27"/>
      <c r="X187" s="27"/>
      <c r="Y187" s="27"/>
      <c r="Z187" s="27"/>
      <c r="AA187" s="27"/>
      <c r="AB187" s="30"/>
      <c r="AC187" s="30"/>
      <c r="AD187" s="27"/>
      <c r="AE187" s="26"/>
      <c r="AF187" s="32"/>
      <c r="AG187" s="36"/>
      <c r="AH187" s="36"/>
      <c r="AI187" s="36"/>
      <c r="AJ187" s="34"/>
      <c r="AK187" s="35"/>
      <c r="AL187" s="35"/>
      <c r="AM187" s="35"/>
      <c r="AN187" s="35"/>
      <c r="AO187" s="36"/>
      <c r="AP187" s="26"/>
      <c r="AQ187" s="26"/>
      <c r="AR187" s="26"/>
      <c r="AS187" s="38"/>
      <c r="AT187" s="39"/>
      <c r="AU187" s="39"/>
      <c r="AV187" s="26"/>
      <c r="AW187" s="26"/>
      <c r="AX187" s="37"/>
      <c r="AY187" s="37"/>
      <c r="AZ187" s="26"/>
    </row>
    <row r="188" spans="1:52" ht="15.75" customHeight="1" x14ac:dyDescent="0.25">
      <c r="A188" s="26"/>
      <c r="B188" s="26"/>
      <c r="C188" s="26"/>
      <c r="D188" s="26"/>
      <c r="E188" s="39"/>
      <c r="F188" s="26"/>
      <c r="G188" s="26"/>
      <c r="H188" s="26"/>
      <c r="I188" s="26"/>
      <c r="J188" s="26"/>
      <c r="K188" s="26"/>
      <c r="L188" s="27"/>
      <c r="M188" s="27"/>
      <c r="N188" s="26"/>
      <c r="O188" s="26"/>
      <c r="P188" s="26"/>
      <c r="Q188" s="36"/>
      <c r="R188" s="27"/>
      <c r="S188" s="36"/>
      <c r="T188" s="36"/>
      <c r="U188" s="27"/>
      <c r="V188" s="27"/>
      <c r="W188" s="27"/>
      <c r="X188" s="27"/>
      <c r="Y188" s="27"/>
      <c r="Z188" s="27"/>
      <c r="AA188" s="27"/>
      <c r="AB188" s="30"/>
      <c r="AC188" s="30"/>
      <c r="AD188" s="27"/>
      <c r="AE188" s="26"/>
      <c r="AF188" s="32"/>
      <c r="AG188" s="36"/>
      <c r="AH188" s="36"/>
      <c r="AI188" s="36"/>
      <c r="AJ188" s="34"/>
      <c r="AK188" s="35"/>
      <c r="AL188" s="35"/>
      <c r="AM188" s="35"/>
      <c r="AN188" s="35"/>
      <c r="AO188" s="36"/>
      <c r="AP188" s="26"/>
      <c r="AQ188" s="26"/>
      <c r="AR188" s="26"/>
      <c r="AS188" s="38"/>
      <c r="AT188" s="39"/>
      <c r="AU188" s="39"/>
      <c r="AV188" s="26"/>
      <c r="AW188" s="26"/>
      <c r="AX188" s="37"/>
      <c r="AY188" s="37"/>
      <c r="AZ188" s="26"/>
    </row>
    <row r="189" spans="1:52" ht="15.75" customHeight="1" x14ac:dyDescent="0.25">
      <c r="A189" s="26"/>
      <c r="B189" s="26"/>
      <c r="C189" s="26"/>
      <c r="D189" s="26"/>
      <c r="E189" s="26"/>
      <c r="F189" s="26"/>
      <c r="G189" s="26"/>
      <c r="H189" s="26"/>
      <c r="I189" s="26"/>
      <c r="J189" s="26"/>
      <c r="K189" s="26"/>
      <c r="L189" s="27"/>
      <c r="M189" s="27"/>
      <c r="N189" s="26"/>
      <c r="O189" s="26"/>
      <c r="P189" s="26"/>
      <c r="Q189" s="36"/>
      <c r="R189" s="36"/>
      <c r="S189" s="36"/>
      <c r="T189" s="36"/>
      <c r="U189" s="36"/>
      <c r="V189" s="36"/>
      <c r="W189" s="36"/>
      <c r="X189" s="36"/>
      <c r="Y189" s="36"/>
      <c r="Z189" s="27"/>
      <c r="AA189" s="36"/>
      <c r="AB189" s="30"/>
      <c r="AC189" s="30"/>
      <c r="AD189" s="27"/>
      <c r="AE189" s="26"/>
      <c r="AF189" s="32"/>
      <c r="AG189" s="36"/>
      <c r="AH189" s="36"/>
      <c r="AI189" s="36"/>
      <c r="AJ189" s="34"/>
      <c r="AK189" s="35"/>
      <c r="AL189" s="35"/>
      <c r="AM189" s="35"/>
      <c r="AN189" s="35"/>
      <c r="AO189" s="36"/>
      <c r="AP189" s="26"/>
      <c r="AQ189" s="26"/>
      <c r="AR189" s="26"/>
      <c r="AS189" s="26"/>
      <c r="AT189" s="26"/>
      <c r="AU189" s="26"/>
      <c r="AV189" s="26"/>
      <c r="AW189" s="26"/>
      <c r="AX189" s="37"/>
      <c r="AY189" s="37"/>
      <c r="AZ189" s="26"/>
    </row>
    <row r="190" spans="1:52" ht="15.75" customHeight="1" x14ac:dyDescent="0.25">
      <c r="A190" s="26"/>
      <c r="B190" s="26"/>
      <c r="C190" s="26"/>
      <c r="D190" s="26"/>
      <c r="E190" s="26"/>
      <c r="F190" s="26"/>
      <c r="G190" s="26"/>
      <c r="H190" s="26"/>
      <c r="I190" s="26"/>
      <c r="J190" s="26"/>
      <c r="K190" s="26"/>
      <c r="L190" s="27"/>
      <c r="M190" s="27"/>
      <c r="N190" s="26"/>
      <c r="O190" s="26"/>
      <c r="P190" s="26"/>
      <c r="Q190" s="36"/>
      <c r="R190" s="36"/>
      <c r="S190" s="36"/>
      <c r="T190" s="36"/>
      <c r="U190" s="36"/>
      <c r="V190" s="36"/>
      <c r="W190" s="36"/>
      <c r="X190" s="36"/>
      <c r="Y190" s="36"/>
      <c r="Z190" s="27"/>
      <c r="AA190" s="36"/>
      <c r="AB190" s="30"/>
      <c r="AC190" s="30"/>
      <c r="AD190" s="27"/>
      <c r="AE190" s="26"/>
      <c r="AF190" s="32"/>
      <c r="AG190" s="36"/>
      <c r="AH190" s="36"/>
      <c r="AI190" s="36"/>
      <c r="AJ190" s="34"/>
      <c r="AK190" s="35"/>
      <c r="AL190" s="35"/>
      <c r="AM190" s="35"/>
      <c r="AN190" s="35"/>
      <c r="AO190" s="36"/>
      <c r="AP190" s="26"/>
      <c r="AQ190" s="26"/>
      <c r="AR190" s="26"/>
      <c r="AS190" s="26"/>
      <c r="AT190" s="26"/>
      <c r="AU190" s="26"/>
      <c r="AV190" s="26"/>
      <c r="AW190" s="26"/>
      <c r="AX190" s="37"/>
      <c r="AY190" s="37"/>
      <c r="AZ190" s="26"/>
    </row>
    <row r="191" spans="1:52" ht="15.75" customHeight="1" x14ac:dyDescent="0.25">
      <c r="A191" s="26"/>
      <c r="B191" s="26"/>
      <c r="C191" s="26"/>
      <c r="D191" s="26"/>
      <c r="E191" s="26"/>
      <c r="F191" s="26"/>
      <c r="G191" s="26"/>
      <c r="H191" s="26"/>
      <c r="I191" s="26"/>
      <c r="J191" s="26"/>
      <c r="K191" s="26"/>
      <c r="L191" s="27"/>
      <c r="M191" s="27"/>
      <c r="N191" s="26"/>
      <c r="O191" s="26"/>
      <c r="P191" s="26"/>
      <c r="Q191" s="36"/>
      <c r="R191" s="36"/>
      <c r="S191" s="36"/>
      <c r="T191" s="36"/>
      <c r="U191" s="36"/>
      <c r="V191" s="36"/>
      <c r="W191" s="36"/>
      <c r="X191" s="36"/>
      <c r="Y191" s="36"/>
      <c r="Z191" s="27"/>
      <c r="AA191" s="36"/>
      <c r="AB191" s="30"/>
      <c r="AC191" s="30"/>
      <c r="AD191" s="27"/>
      <c r="AE191" s="26"/>
      <c r="AF191" s="32"/>
      <c r="AG191" s="36"/>
      <c r="AH191" s="36"/>
      <c r="AI191" s="36"/>
      <c r="AJ191" s="34"/>
      <c r="AK191" s="35"/>
      <c r="AL191" s="35"/>
      <c r="AM191" s="35"/>
      <c r="AN191" s="35"/>
      <c r="AO191" s="36"/>
      <c r="AP191" s="26"/>
      <c r="AQ191" s="26"/>
      <c r="AR191" s="26"/>
      <c r="AS191" s="26"/>
      <c r="AT191" s="26"/>
      <c r="AU191" s="26"/>
      <c r="AV191" s="26"/>
      <c r="AW191" s="26"/>
      <c r="AX191" s="37"/>
      <c r="AY191" s="37"/>
      <c r="AZ191" s="26"/>
    </row>
    <row r="192" spans="1:52" ht="15.75" customHeight="1" x14ac:dyDescent="0.25">
      <c r="A192" s="26"/>
      <c r="B192" s="26"/>
      <c r="C192" s="26"/>
      <c r="D192" s="26"/>
      <c r="E192" s="26"/>
      <c r="F192" s="26"/>
      <c r="G192" s="26"/>
      <c r="H192" s="26"/>
      <c r="I192" s="26"/>
      <c r="J192" s="26"/>
      <c r="K192" s="26"/>
      <c r="L192" s="27"/>
      <c r="M192" s="27"/>
      <c r="N192" s="26"/>
      <c r="O192" s="26"/>
      <c r="P192" s="26"/>
      <c r="Q192" s="36"/>
      <c r="R192" s="36"/>
      <c r="S192" s="36"/>
      <c r="T192" s="36"/>
      <c r="U192" s="36"/>
      <c r="V192" s="36"/>
      <c r="W192" s="36"/>
      <c r="X192" s="36"/>
      <c r="Y192" s="36"/>
      <c r="Z192" s="27"/>
      <c r="AA192" s="36"/>
      <c r="AB192" s="30"/>
      <c r="AC192" s="30"/>
      <c r="AD192" s="27"/>
      <c r="AE192" s="26"/>
      <c r="AF192" s="36"/>
      <c r="AG192" s="36"/>
      <c r="AH192" s="36"/>
      <c r="AI192" s="36"/>
      <c r="AJ192" s="34"/>
      <c r="AK192" s="35"/>
      <c r="AL192" s="35"/>
      <c r="AM192" s="35"/>
      <c r="AN192" s="35"/>
      <c r="AO192" s="36"/>
      <c r="AP192" s="26"/>
      <c r="AQ192" s="26"/>
      <c r="AR192" s="26"/>
      <c r="AS192" s="26"/>
      <c r="AT192" s="26"/>
      <c r="AU192" s="26"/>
      <c r="AV192" s="26"/>
      <c r="AW192" s="26"/>
      <c r="AX192" s="37"/>
      <c r="AY192" s="37"/>
      <c r="AZ192" s="26"/>
    </row>
    <row r="193" spans="1:52" ht="15.75" customHeight="1" x14ac:dyDescent="0.25">
      <c r="A193" s="26"/>
      <c r="B193" s="26"/>
      <c r="C193" s="26"/>
      <c r="D193" s="26"/>
      <c r="E193" s="26"/>
      <c r="F193" s="26"/>
      <c r="G193" s="26"/>
      <c r="H193" s="26"/>
      <c r="I193" s="26"/>
      <c r="J193" s="26"/>
      <c r="K193" s="26"/>
      <c r="L193" s="27"/>
      <c r="M193" s="27"/>
      <c r="N193" s="26"/>
      <c r="O193" s="26"/>
      <c r="P193" s="26"/>
      <c r="Q193" s="36"/>
      <c r="R193" s="36"/>
      <c r="S193" s="36"/>
      <c r="T193" s="36"/>
      <c r="U193" s="36"/>
      <c r="V193" s="36"/>
      <c r="W193" s="36"/>
      <c r="X193" s="36"/>
      <c r="Y193" s="36"/>
      <c r="Z193" s="27"/>
      <c r="AA193" s="36"/>
      <c r="AB193" s="30"/>
      <c r="AC193" s="30"/>
      <c r="AD193" s="27"/>
      <c r="AE193" s="26"/>
      <c r="AF193" s="32"/>
      <c r="AG193" s="36"/>
      <c r="AH193" s="36"/>
      <c r="AI193" s="36"/>
      <c r="AJ193" s="34"/>
      <c r="AK193" s="35"/>
      <c r="AL193" s="35"/>
      <c r="AM193" s="35"/>
      <c r="AN193" s="35"/>
      <c r="AO193" s="36"/>
      <c r="AP193" s="26"/>
      <c r="AQ193" s="26"/>
      <c r="AR193" s="26"/>
      <c r="AS193" s="26"/>
      <c r="AT193" s="26"/>
      <c r="AU193" s="26"/>
      <c r="AV193" s="26"/>
      <c r="AW193" s="26"/>
      <c r="AX193" s="37"/>
      <c r="AY193" s="37"/>
      <c r="AZ193" s="26"/>
    </row>
    <row r="194" spans="1:52" ht="15.75" customHeight="1" x14ac:dyDescent="0.25">
      <c r="A194" s="26"/>
      <c r="B194" s="26"/>
      <c r="C194" s="26"/>
      <c r="D194" s="26"/>
      <c r="E194" s="26"/>
      <c r="F194" s="26"/>
      <c r="G194" s="26"/>
      <c r="H194" s="26"/>
      <c r="I194" s="26"/>
      <c r="J194" s="26"/>
      <c r="K194" s="26"/>
      <c r="L194" s="27"/>
      <c r="M194" s="27"/>
      <c r="N194" s="26"/>
      <c r="O194" s="26"/>
      <c r="P194" s="26"/>
      <c r="Q194" s="36"/>
      <c r="R194" s="36"/>
      <c r="S194" s="36"/>
      <c r="T194" s="36"/>
      <c r="U194" s="36"/>
      <c r="V194" s="36"/>
      <c r="W194" s="36"/>
      <c r="X194" s="36"/>
      <c r="Y194" s="36"/>
      <c r="Z194" s="27"/>
      <c r="AA194" s="36"/>
      <c r="AB194" s="30"/>
      <c r="AC194" s="30"/>
      <c r="AD194" s="27"/>
      <c r="AE194" s="26"/>
      <c r="AF194" s="32"/>
      <c r="AG194" s="36"/>
      <c r="AH194" s="36"/>
      <c r="AI194" s="36"/>
      <c r="AJ194" s="34"/>
      <c r="AK194" s="35"/>
      <c r="AL194" s="35"/>
      <c r="AM194" s="35"/>
      <c r="AN194" s="35"/>
      <c r="AO194" s="36"/>
      <c r="AP194" s="26"/>
      <c r="AQ194" s="26"/>
      <c r="AR194" s="26"/>
      <c r="AS194" s="26"/>
      <c r="AT194" s="26"/>
      <c r="AU194" s="26"/>
      <c r="AV194" s="26"/>
      <c r="AW194" s="26"/>
      <c r="AX194" s="37"/>
      <c r="AY194" s="37"/>
      <c r="AZ194" s="26"/>
    </row>
    <row r="195" spans="1:52" ht="15.75" customHeight="1" x14ac:dyDescent="0.25">
      <c r="A195" s="26"/>
      <c r="B195" s="26"/>
      <c r="C195" s="26"/>
      <c r="D195" s="26"/>
      <c r="E195" s="26"/>
      <c r="F195" s="26"/>
      <c r="G195" s="26"/>
      <c r="H195" s="26"/>
      <c r="I195" s="26"/>
      <c r="J195" s="26"/>
      <c r="K195" s="26"/>
      <c r="L195" s="27"/>
      <c r="M195" s="27"/>
      <c r="N195" s="26"/>
      <c r="O195" s="26"/>
      <c r="P195" s="26"/>
      <c r="Q195" s="36"/>
      <c r="R195" s="36"/>
      <c r="S195" s="36"/>
      <c r="T195" s="36"/>
      <c r="U195" s="36"/>
      <c r="V195" s="36"/>
      <c r="W195" s="36"/>
      <c r="X195" s="36"/>
      <c r="Y195" s="36"/>
      <c r="Z195" s="27"/>
      <c r="AA195" s="36"/>
      <c r="AB195" s="30"/>
      <c r="AC195" s="30"/>
      <c r="AD195" s="27"/>
      <c r="AE195" s="26"/>
      <c r="AF195" s="32"/>
      <c r="AG195" s="36"/>
      <c r="AH195" s="36"/>
      <c r="AI195" s="36"/>
      <c r="AJ195" s="34"/>
      <c r="AK195" s="35"/>
      <c r="AL195" s="35"/>
      <c r="AM195" s="35"/>
      <c r="AN195" s="35"/>
      <c r="AO195" s="36"/>
      <c r="AP195" s="26"/>
      <c r="AQ195" s="26"/>
      <c r="AR195" s="26"/>
      <c r="AS195" s="26"/>
      <c r="AT195" s="26"/>
      <c r="AU195" s="26"/>
      <c r="AV195" s="26"/>
      <c r="AW195" s="26"/>
      <c r="AX195" s="37"/>
      <c r="AY195" s="37"/>
      <c r="AZ195" s="26"/>
    </row>
    <row r="196" spans="1:52" ht="15.75" customHeight="1" x14ac:dyDescent="0.25">
      <c r="A196" s="26"/>
      <c r="B196" s="26"/>
      <c r="C196" s="26"/>
      <c r="D196" s="26"/>
      <c r="E196" s="26"/>
      <c r="F196" s="26"/>
      <c r="G196" s="26"/>
      <c r="H196" s="26"/>
      <c r="I196" s="26"/>
      <c r="J196" s="26"/>
      <c r="K196" s="26"/>
      <c r="L196" s="27"/>
      <c r="M196" s="27"/>
      <c r="N196" s="26"/>
      <c r="O196" s="26"/>
      <c r="P196" s="26"/>
      <c r="Q196" s="36"/>
      <c r="R196" s="36"/>
      <c r="S196" s="36"/>
      <c r="T196" s="36"/>
      <c r="U196" s="36"/>
      <c r="V196" s="36"/>
      <c r="W196" s="36"/>
      <c r="X196" s="36"/>
      <c r="Y196" s="36"/>
      <c r="Z196" s="27"/>
      <c r="AA196" s="36"/>
      <c r="AB196" s="30"/>
      <c r="AC196" s="30"/>
      <c r="AD196" s="27"/>
      <c r="AE196" s="26"/>
      <c r="AF196" s="32"/>
      <c r="AG196" s="36"/>
      <c r="AH196" s="36"/>
      <c r="AI196" s="36"/>
      <c r="AJ196" s="34"/>
      <c r="AK196" s="35"/>
      <c r="AL196" s="35"/>
      <c r="AM196" s="35"/>
      <c r="AN196" s="35"/>
      <c r="AO196" s="36"/>
      <c r="AP196" s="26"/>
      <c r="AQ196" s="26"/>
      <c r="AR196" s="26"/>
      <c r="AS196" s="26"/>
      <c r="AT196" s="26"/>
      <c r="AU196" s="26"/>
      <c r="AV196" s="26"/>
      <c r="AW196" s="26"/>
      <c r="AX196" s="37"/>
      <c r="AY196" s="37"/>
      <c r="AZ196" s="26"/>
    </row>
    <row r="197" spans="1:52" ht="15.75" customHeight="1" x14ac:dyDescent="0.25">
      <c r="A197" s="26"/>
      <c r="B197" s="26"/>
      <c r="C197" s="26"/>
      <c r="D197" s="26"/>
      <c r="E197" s="26"/>
      <c r="F197" s="26"/>
      <c r="G197" s="26"/>
      <c r="H197" s="26"/>
      <c r="I197" s="26"/>
      <c r="J197" s="26"/>
      <c r="K197" s="26"/>
      <c r="L197" s="27"/>
      <c r="M197" s="27"/>
      <c r="N197" s="26"/>
      <c r="O197" s="26"/>
      <c r="P197" s="26"/>
      <c r="Q197" s="36"/>
      <c r="R197" s="36"/>
      <c r="S197" s="36"/>
      <c r="T197" s="36"/>
      <c r="U197" s="36"/>
      <c r="V197" s="36"/>
      <c r="W197" s="36"/>
      <c r="X197" s="36"/>
      <c r="Y197" s="36"/>
      <c r="Z197" s="27"/>
      <c r="AA197" s="36"/>
      <c r="AB197" s="30"/>
      <c r="AC197" s="30"/>
      <c r="AD197" s="27"/>
      <c r="AE197" s="26"/>
      <c r="AF197" s="32"/>
      <c r="AG197" s="36"/>
      <c r="AH197" s="36"/>
      <c r="AI197" s="36"/>
      <c r="AJ197" s="34"/>
      <c r="AK197" s="35"/>
      <c r="AL197" s="35"/>
      <c r="AM197" s="35"/>
      <c r="AN197" s="35"/>
      <c r="AO197" s="36"/>
      <c r="AP197" s="26"/>
      <c r="AQ197" s="26"/>
      <c r="AR197" s="26"/>
      <c r="AS197" s="26"/>
      <c r="AT197" s="26"/>
      <c r="AU197" s="26"/>
      <c r="AV197" s="26"/>
      <c r="AW197" s="26"/>
      <c r="AX197" s="37"/>
      <c r="AY197" s="37"/>
      <c r="AZ197" s="26"/>
    </row>
    <row r="198" spans="1:52" ht="15.75" customHeight="1" x14ac:dyDescent="0.25">
      <c r="A198" s="26"/>
      <c r="B198" s="26"/>
      <c r="C198" s="26"/>
      <c r="D198" s="26"/>
      <c r="E198" s="26"/>
      <c r="F198" s="26"/>
      <c r="G198" s="26"/>
      <c r="H198" s="26"/>
      <c r="I198" s="26"/>
      <c r="J198" s="26"/>
      <c r="K198" s="26"/>
      <c r="L198" s="27"/>
      <c r="M198" s="27"/>
      <c r="N198" s="26"/>
      <c r="O198" s="26"/>
      <c r="P198" s="26"/>
      <c r="Q198" s="36"/>
      <c r="R198" s="36"/>
      <c r="S198" s="36"/>
      <c r="T198" s="36"/>
      <c r="U198" s="36"/>
      <c r="V198" s="36"/>
      <c r="W198" s="36"/>
      <c r="X198" s="36"/>
      <c r="Y198" s="36"/>
      <c r="Z198" s="27"/>
      <c r="AA198" s="36"/>
      <c r="AB198" s="30"/>
      <c r="AC198" s="30"/>
      <c r="AD198" s="27"/>
      <c r="AE198" s="26"/>
      <c r="AF198" s="32"/>
      <c r="AG198" s="36"/>
      <c r="AH198" s="36"/>
      <c r="AI198" s="36"/>
      <c r="AJ198" s="34"/>
      <c r="AK198" s="35"/>
      <c r="AL198" s="35"/>
      <c r="AM198" s="35"/>
      <c r="AN198" s="35"/>
      <c r="AO198" s="36"/>
      <c r="AP198" s="26"/>
      <c r="AQ198" s="26"/>
      <c r="AR198" s="26"/>
      <c r="AS198" s="26"/>
      <c r="AT198" s="26"/>
      <c r="AU198" s="26"/>
      <c r="AV198" s="26"/>
      <c r="AW198" s="26"/>
      <c r="AX198" s="37"/>
      <c r="AY198" s="37"/>
      <c r="AZ198" s="26"/>
    </row>
    <row r="199" spans="1:52" ht="15.75" customHeight="1" x14ac:dyDescent="0.25">
      <c r="A199" s="26"/>
      <c r="B199" s="26"/>
      <c r="C199" s="26"/>
      <c r="D199" s="26"/>
      <c r="E199" s="26"/>
      <c r="F199" s="26"/>
      <c r="G199" s="26"/>
      <c r="H199" s="26"/>
      <c r="I199" s="26"/>
      <c r="J199" s="26"/>
      <c r="K199" s="26"/>
      <c r="L199" s="27"/>
      <c r="M199" s="27"/>
      <c r="N199" s="26"/>
      <c r="O199" s="26"/>
      <c r="P199" s="26"/>
      <c r="Q199" s="36"/>
      <c r="R199" s="36"/>
      <c r="S199" s="36"/>
      <c r="T199" s="36"/>
      <c r="U199" s="36"/>
      <c r="V199" s="36"/>
      <c r="W199" s="36"/>
      <c r="X199" s="36"/>
      <c r="Y199" s="36"/>
      <c r="Z199" s="27"/>
      <c r="AA199" s="36"/>
      <c r="AB199" s="30"/>
      <c r="AC199" s="30"/>
      <c r="AD199" s="27"/>
      <c r="AE199" s="26"/>
      <c r="AF199" s="32"/>
      <c r="AG199" s="36"/>
      <c r="AH199" s="36"/>
      <c r="AI199" s="36"/>
      <c r="AJ199" s="34"/>
      <c r="AK199" s="35"/>
      <c r="AL199" s="35"/>
      <c r="AM199" s="35"/>
      <c r="AN199" s="35"/>
      <c r="AO199" s="36"/>
      <c r="AP199" s="26"/>
      <c r="AQ199" s="26"/>
      <c r="AR199" s="26"/>
      <c r="AS199" s="26"/>
      <c r="AT199" s="26"/>
      <c r="AU199" s="26"/>
      <c r="AV199" s="26"/>
      <c r="AW199" s="26"/>
      <c r="AX199" s="37"/>
      <c r="AY199" s="37"/>
      <c r="AZ199" s="26"/>
    </row>
    <row r="200" spans="1:52" ht="15.75" customHeight="1" x14ac:dyDescent="0.25">
      <c r="A200" s="26"/>
      <c r="B200" s="26"/>
      <c r="C200" s="26"/>
      <c r="D200" s="26"/>
      <c r="E200" s="39"/>
      <c r="F200" s="26"/>
      <c r="G200" s="26"/>
      <c r="H200" s="26"/>
      <c r="I200" s="26"/>
      <c r="J200" s="26"/>
      <c r="K200" s="26"/>
      <c r="L200" s="27"/>
      <c r="M200" s="27"/>
      <c r="N200" s="26"/>
      <c r="O200" s="26"/>
      <c r="P200" s="26"/>
      <c r="Q200" s="36"/>
      <c r="R200" s="27"/>
      <c r="S200" s="36"/>
      <c r="T200" s="36"/>
      <c r="U200" s="27"/>
      <c r="V200" s="27"/>
      <c r="W200" s="27"/>
      <c r="X200" s="27"/>
      <c r="Y200" s="27"/>
      <c r="Z200" s="27"/>
      <c r="AA200" s="27"/>
      <c r="AB200" s="30"/>
      <c r="AC200" s="30"/>
      <c r="AD200" s="27"/>
      <c r="AE200" s="26"/>
      <c r="AF200" s="32"/>
      <c r="AG200" s="36"/>
      <c r="AH200" s="36"/>
      <c r="AI200" s="36"/>
      <c r="AJ200" s="34"/>
      <c r="AK200" s="35"/>
      <c r="AL200" s="35"/>
      <c r="AM200" s="35"/>
      <c r="AN200" s="35"/>
      <c r="AO200" s="36"/>
      <c r="AP200" s="26"/>
      <c r="AQ200" s="26"/>
      <c r="AR200" s="26"/>
      <c r="AS200" s="38"/>
      <c r="AT200" s="38"/>
      <c r="AU200" s="39"/>
      <c r="AV200" s="26"/>
      <c r="AW200" s="26"/>
      <c r="AX200" s="37"/>
      <c r="AY200" s="37"/>
      <c r="AZ200" s="26"/>
    </row>
    <row r="201" spans="1:52" ht="15.75" customHeight="1" x14ac:dyDescent="0.25">
      <c r="A201" s="26"/>
      <c r="B201" s="26"/>
      <c r="C201" s="26"/>
      <c r="D201" s="26"/>
      <c r="E201" s="26"/>
      <c r="F201" s="26"/>
      <c r="G201" s="26"/>
      <c r="H201" s="26"/>
      <c r="I201" s="26"/>
      <c r="J201" s="26"/>
      <c r="K201" s="26"/>
      <c r="L201" s="27"/>
      <c r="M201" s="27"/>
      <c r="N201" s="26"/>
      <c r="O201" s="26"/>
      <c r="P201" s="26"/>
      <c r="Q201" s="36"/>
      <c r="R201" s="36"/>
      <c r="S201" s="36"/>
      <c r="T201" s="36"/>
      <c r="U201" s="36"/>
      <c r="V201" s="36"/>
      <c r="W201" s="36"/>
      <c r="X201" s="36"/>
      <c r="Y201" s="36"/>
      <c r="Z201" s="27"/>
      <c r="AA201" s="36"/>
      <c r="AB201" s="30"/>
      <c r="AC201" s="30"/>
      <c r="AD201" s="27"/>
      <c r="AE201" s="26"/>
      <c r="AF201" s="32"/>
      <c r="AG201" s="36"/>
      <c r="AH201" s="36"/>
      <c r="AI201" s="36"/>
      <c r="AJ201" s="34"/>
      <c r="AK201" s="35"/>
      <c r="AL201" s="35"/>
      <c r="AM201" s="35"/>
      <c r="AN201" s="35"/>
      <c r="AO201" s="36"/>
      <c r="AP201" s="26"/>
      <c r="AQ201" s="26"/>
      <c r="AR201" s="26"/>
      <c r="AS201" s="26"/>
      <c r="AT201" s="26"/>
      <c r="AU201" s="26"/>
      <c r="AV201" s="26"/>
      <c r="AW201" s="26"/>
      <c r="AX201" s="37"/>
      <c r="AY201" s="37"/>
      <c r="AZ201" s="26"/>
    </row>
    <row r="202" spans="1:52" ht="15.75" customHeight="1" x14ac:dyDescent="0.25">
      <c r="A202" s="26"/>
      <c r="B202" s="26"/>
      <c r="C202" s="26"/>
      <c r="D202" s="26"/>
      <c r="E202" s="39"/>
      <c r="F202" s="26"/>
      <c r="G202" s="26"/>
      <c r="H202" s="26"/>
      <c r="I202" s="26"/>
      <c r="J202" s="26"/>
      <c r="K202" s="26"/>
      <c r="L202" s="27"/>
      <c r="M202" s="27"/>
      <c r="N202" s="26"/>
      <c r="O202" s="26"/>
      <c r="P202" s="26"/>
      <c r="Q202" s="36"/>
      <c r="R202" s="27"/>
      <c r="S202" s="36"/>
      <c r="T202" s="36"/>
      <c r="U202" s="36"/>
      <c r="V202" s="36"/>
      <c r="W202" s="36"/>
      <c r="X202" s="36"/>
      <c r="Y202" s="36"/>
      <c r="Z202" s="27"/>
      <c r="AA202" s="36"/>
      <c r="AB202" s="30"/>
      <c r="AC202" s="30"/>
      <c r="AD202" s="27"/>
      <c r="AE202" s="26"/>
      <c r="AF202" s="32"/>
      <c r="AG202" s="36"/>
      <c r="AH202" s="36"/>
      <c r="AI202" s="36"/>
      <c r="AJ202" s="34"/>
      <c r="AK202" s="35"/>
      <c r="AL202" s="35"/>
      <c r="AM202" s="35"/>
      <c r="AN202" s="35"/>
      <c r="AO202" s="36"/>
      <c r="AP202" s="26"/>
      <c r="AQ202" s="26"/>
      <c r="AR202" s="26"/>
      <c r="AS202" s="38"/>
      <c r="AT202" s="38"/>
      <c r="AU202" s="38"/>
      <c r="AV202" s="26"/>
      <c r="AW202" s="26"/>
      <c r="AX202" s="37"/>
      <c r="AY202" s="37"/>
      <c r="AZ202" s="26"/>
    </row>
    <row r="203" spans="1:52" ht="15.75" customHeight="1" x14ac:dyDescent="0.25">
      <c r="A203" s="26"/>
      <c r="B203" s="26"/>
      <c r="C203" s="26"/>
      <c r="D203" s="26"/>
      <c r="E203" s="26"/>
      <c r="F203" s="26"/>
      <c r="G203" s="26"/>
      <c r="H203" s="26"/>
      <c r="I203" s="26"/>
      <c r="J203" s="26"/>
      <c r="K203" s="26"/>
      <c r="L203" s="27"/>
      <c r="M203" s="27"/>
      <c r="N203" s="26"/>
      <c r="O203" s="26"/>
      <c r="P203" s="26"/>
      <c r="Q203" s="36"/>
      <c r="R203" s="36"/>
      <c r="S203" s="36"/>
      <c r="T203" s="36"/>
      <c r="U203" s="27"/>
      <c r="V203" s="27"/>
      <c r="W203" s="27"/>
      <c r="X203" s="27"/>
      <c r="Y203" s="27"/>
      <c r="Z203" s="27"/>
      <c r="AA203" s="27"/>
      <c r="AB203" s="30"/>
      <c r="AC203" s="30"/>
      <c r="AD203" s="27"/>
      <c r="AE203" s="26"/>
      <c r="AF203" s="32"/>
      <c r="AG203" s="36"/>
      <c r="AH203" s="36"/>
      <c r="AI203" s="36"/>
      <c r="AJ203" s="34"/>
      <c r="AK203" s="35"/>
      <c r="AL203" s="35"/>
      <c r="AM203" s="35"/>
      <c r="AN203" s="35"/>
      <c r="AO203" s="36"/>
      <c r="AP203" s="26"/>
      <c r="AQ203" s="26"/>
      <c r="AR203" s="26"/>
      <c r="AS203" s="26"/>
      <c r="AT203" s="26"/>
      <c r="AU203" s="26"/>
      <c r="AV203" s="26"/>
      <c r="AW203" s="26"/>
      <c r="AX203" s="37"/>
      <c r="AY203" s="37"/>
      <c r="AZ203" s="26"/>
    </row>
    <row r="204" spans="1:52" ht="15.75" customHeight="1" x14ac:dyDescent="0.25">
      <c r="A204" s="26"/>
      <c r="B204" s="26"/>
      <c r="C204" s="26"/>
      <c r="D204" s="26"/>
      <c r="E204" s="26"/>
      <c r="F204" s="26"/>
      <c r="G204" s="26"/>
      <c r="H204" s="26"/>
      <c r="I204" s="26"/>
      <c r="J204" s="26"/>
      <c r="K204" s="26"/>
      <c r="L204" s="27"/>
      <c r="M204" s="27"/>
      <c r="N204" s="26"/>
      <c r="O204" s="26"/>
      <c r="P204" s="26"/>
      <c r="Q204" s="36"/>
      <c r="R204" s="36"/>
      <c r="S204" s="36"/>
      <c r="T204" s="36"/>
      <c r="U204" s="27"/>
      <c r="V204" s="27"/>
      <c r="W204" s="27"/>
      <c r="X204" s="27"/>
      <c r="Y204" s="27"/>
      <c r="Z204" s="27"/>
      <c r="AA204" s="27"/>
      <c r="AB204" s="30"/>
      <c r="AC204" s="30"/>
      <c r="AD204" s="27"/>
      <c r="AE204" s="26"/>
      <c r="AF204" s="32"/>
      <c r="AG204" s="36"/>
      <c r="AH204" s="36"/>
      <c r="AI204" s="36"/>
      <c r="AJ204" s="34"/>
      <c r="AK204" s="35"/>
      <c r="AL204" s="35"/>
      <c r="AM204" s="35"/>
      <c r="AN204" s="35"/>
      <c r="AO204" s="36"/>
      <c r="AP204" s="26"/>
      <c r="AQ204" s="26"/>
      <c r="AR204" s="26"/>
      <c r="AS204" s="26"/>
      <c r="AT204" s="26"/>
      <c r="AU204" s="26"/>
      <c r="AV204" s="26"/>
      <c r="AW204" s="26"/>
      <c r="AX204" s="37"/>
      <c r="AY204" s="37"/>
      <c r="AZ204" s="26"/>
    </row>
    <row r="205" spans="1:52" ht="15.75" customHeight="1" x14ac:dyDescent="0.25">
      <c r="A205" s="26"/>
      <c r="B205" s="26"/>
      <c r="C205" s="26"/>
      <c r="D205" s="26"/>
      <c r="E205" s="26"/>
      <c r="F205" s="26"/>
      <c r="G205" s="26"/>
      <c r="H205" s="26"/>
      <c r="I205" s="26"/>
      <c r="J205" s="26"/>
      <c r="K205" s="26"/>
      <c r="L205" s="27"/>
      <c r="M205" s="27"/>
      <c r="N205" s="26"/>
      <c r="O205" s="26"/>
      <c r="P205" s="26"/>
      <c r="Q205" s="36"/>
      <c r="R205" s="36"/>
      <c r="S205" s="36"/>
      <c r="T205" s="36"/>
      <c r="U205" s="36"/>
      <c r="V205" s="36"/>
      <c r="W205" s="36"/>
      <c r="X205" s="36"/>
      <c r="Y205" s="36"/>
      <c r="Z205" s="27"/>
      <c r="AA205" s="36"/>
      <c r="AB205" s="30"/>
      <c r="AC205" s="30"/>
      <c r="AD205" s="27"/>
      <c r="AE205" s="26"/>
      <c r="AF205" s="32"/>
      <c r="AG205" s="36"/>
      <c r="AH205" s="36"/>
      <c r="AI205" s="36"/>
      <c r="AJ205" s="34"/>
      <c r="AK205" s="35"/>
      <c r="AL205" s="35"/>
      <c r="AM205" s="35"/>
      <c r="AN205" s="35"/>
      <c r="AO205" s="36"/>
      <c r="AP205" s="26"/>
      <c r="AQ205" s="26"/>
      <c r="AR205" s="26"/>
      <c r="AS205" s="26"/>
      <c r="AT205" s="26"/>
      <c r="AU205" s="26"/>
      <c r="AV205" s="26"/>
      <c r="AW205" s="26"/>
      <c r="AX205" s="37"/>
      <c r="AY205" s="37"/>
      <c r="AZ205" s="26"/>
    </row>
    <row r="206" spans="1:52" ht="15.75" customHeight="1" x14ac:dyDescent="0.25">
      <c r="A206" s="26"/>
      <c r="B206" s="26"/>
      <c r="C206" s="26"/>
      <c r="D206" s="26"/>
      <c r="E206" s="39"/>
      <c r="F206" s="26"/>
      <c r="G206" s="26"/>
      <c r="H206" s="26"/>
      <c r="I206" s="26"/>
      <c r="J206" s="26"/>
      <c r="K206" s="26"/>
      <c r="L206" s="27"/>
      <c r="M206" s="27"/>
      <c r="N206" s="26"/>
      <c r="O206" s="26"/>
      <c r="P206" s="26"/>
      <c r="Q206" s="36"/>
      <c r="R206" s="36"/>
      <c r="S206" s="36"/>
      <c r="T206" s="36"/>
      <c r="U206" s="36"/>
      <c r="V206" s="36"/>
      <c r="W206" s="36"/>
      <c r="X206" s="36"/>
      <c r="Y206" s="36"/>
      <c r="Z206" s="27"/>
      <c r="AA206" s="36"/>
      <c r="AB206" s="30"/>
      <c r="AC206" s="30"/>
      <c r="AD206" s="27"/>
      <c r="AE206" s="26"/>
      <c r="AF206" s="32"/>
      <c r="AG206" s="36"/>
      <c r="AH206" s="36"/>
      <c r="AI206" s="36"/>
      <c r="AJ206" s="34"/>
      <c r="AK206" s="35"/>
      <c r="AL206" s="35"/>
      <c r="AM206" s="35"/>
      <c r="AN206" s="35"/>
      <c r="AO206" s="36"/>
      <c r="AP206" s="26"/>
      <c r="AQ206" s="26"/>
      <c r="AR206" s="26"/>
      <c r="AS206" s="26"/>
      <c r="AT206" s="26"/>
      <c r="AU206" s="26"/>
      <c r="AV206" s="26"/>
      <c r="AW206" s="26"/>
      <c r="AX206" s="37"/>
      <c r="AY206" s="37"/>
      <c r="AZ206" s="26"/>
    </row>
    <row r="207" spans="1:52" ht="15.75" customHeight="1" x14ac:dyDescent="0.25">
      <c r="A207" s="26"/>
      <c r="B207" s="26"/>
      <c r="C207" s="26"/>
      <c r="D207" s="26"/>
      <c r="E207" s="26"/>
      <c r="F207" s="26"/>
      <c r="G207" s="26"/>
      <c r="H207" s="26"/>
      <c r="I207" s="26"/>
      <c r="J207" s="26"/>
      <c r="K207" s="26"/>
      <c r="L207" s="27"/>
      <c r="M207" s="27"/>
      <c r="N207" s="26"/>
      <c r="O207" s="26"/>
      <c r="P207" s="26"/>
      <c r="Q207" s="36"/>
      <c r="R207" s="36"/>
      <c r="S207" s="36"/>
      <c r="T207" s="36"/>
      <c r="U207" s="36"/>
      <c r="V207" s="36"/>
      <c r="W207" s="36"/>
      <c r="X207" s="36"/>
      <c r="Y207" s="36"/>
      <c r="Z207" s="27"/>
      <c r="AA207" s="36"/>
      <c r="AB207" s="30"/>
      <c r="AC207" s="30"/>
      <c r="AD207" s="27"/>
      <c r="AE207" s="26"/>
      <c r="AF207" s="32"/>
      <c r="AG207" s="36"/>
      <c r="AH207" s="36"/>
      <c r="AI207" s="36"/>
      <c r="AJ207" s="34"/>
      <c r="AK207" s="35"/>
      <c r="AL207" s="35"/>
      <c r="AM207" s="35"/>
      <c r="AN207" s="35"/>
      <c r="AO207" s="36"/>
      <c r="AP207" s="26"/>
      <c r="AQ207" s="26"/>
      <c r="AR207" s="26"/>
      <c r="AS207" s="26"/>
      <c r="AT207" s="26"/>
      <c r="AU207" s="26"/>
      <c r="AV207" s="26"/>
      <c r="AW207" s="26"/>
      <c r="AX207" s="37"/>
      <c r="AY207" s="37"/>
      <c r="AZ207" s="26"/>
    </row>
    <row r="208" spans="1:52" ht="15.75" customHeight="1" x14ac:dyDescent="0.25">
      <c r="A208" s="26"/>
      <c r="B208" s="26"/>
      <c r="C208" s="26"/>
      <c r="D208" s="26"/>
      <c r="E208" s="26"/>
      <c r="F208" s="26"/>
      <c r="G208" s="26"/>
      <c r="H208" s="26"/>
      <c r="I208" s="26"/>
      <c r="J208" s="26"/>
      <c r="K208" s="26"/>
      <c r="L208" s="27"/>
      <c r="M208" s="27"/>
      <c r="N208" s="26"/>
      <c r="O208" s="26"/>
      <c r="P208" s="26"/>
      <c r="Q208" s="36"/>
      <c r="R208" s="36"/>
      <c r="S208" s="36"/>
      <c r="T208" s="36"/>
      <c r="U208" s="27"/>
      <c r="V208" s="27"/>
      <c r="W208" s="27"/>
      <c r="X208" s="27"/>
      <c r="Y208" s="27"/>
      <c r="Z208" s="27"/>
      <c r="AA208" s="27"/>
      <c r="AB208" s="30"/>
      <c r="AC208" s="30"/>
      <c r="AD208" s="27"/>
      <c r="AE208" s="26"/>
      <c r="AF208" s="32"/>
      <c r="AG208" s="36"/>
      <c r="AH208" s="36"/>
      <c r="AI208" s="36"/>
      <c r="AJ208" s="34"/>
      <c r="AK208" s="35"/>
      <c r="AL208" s="35"/>
      <c r="AM208" s="35"/>
      <c r="AN208" s="35"/>
      <c r="AO208" s="36"/>
      <c r="AP208" s="26"/>
      <c r="AQ208" s="26"/>
      <c r="AR208" s="26"/>
      <c r="AS208" s="26"/>
      <c r="AT208" s="26"/>
      <c r="AU208" s="26"/>
      <c r="AV208" s="26"/>
      <c r="AW208" s="26"/>
      <c r="AX208" s="37"/>
      <c r="AY208" s="37"/>
      <c r="AZ208" s="26"/>
    </row>
    <row r="209" spans="1:52" ht="15.75" customHeight="1" x14ac:dyDescent="0.25">
      <c r="A209" s="26"/>
      <c r="B209" s="26"/>
      <c r="C209" s="26"/>
      <c r="D209" s="26"/>
      <c r="E209" s="26"/>
      <c r="F209" s="26"/>
      <c r="G209" s="26"/>
      <c r="H209" s="26"/>
      <c r="I209" s="26"/>
      <c r="J209" s="26"/>
      <c r="K209" s="26"/>
      <c r="L209" s="27"/>
      <c r="M209" s="27"/>
      <c r="N209" s="26"/>
      <c r="O209" s="26"/>
      <c r="P209" s="26"/>
      <c r="Q209" s="36"/>
      <c r="R209" s="36"/>
      <c r="S209" s="36"/>
      <c r="T209" s="36"/>
      <c r="U209" s="27"/>
      <c r="V209" s="27"/>
      <c r="W209" s="27"/>
      <c r="X209" s="27"/>
      <c r="Y209" s="27"/>
      <c r="Z209" s="27"/>
      <c r="AA209" s="27"/>
      <c r="AB209" s="30"/>
      <c r="AC209" s="30"/>
      <c r="AD209" s="27"/>
      <c r="AE209" s="26"/>
      <c r="AF209" s="32"/>
      <c r="AG209" s="36"/>
      <c r="AH209" s="36"/>
      <c r="AI209" s="36"/>
      <c r="AJ209" s="34"/>
      <c r="AK209" s="35"/>
      <c r="AL209" s="35"/>
      <c r="AM209" s="35"/>
      <c r="AN209" s="35"/>
      <c r="AO209" s="36"/>
      <c r="AP209" s="26"/>
      <c r="AQ209" s="26"/>
      <c r="AR209" s="26"/>
      <c r="AS209" s="26"/>
      <c r="AT209" s="26"/>
      <c r="AU209" s="26"/>
      <c r="AV209" s="26"/>
      <c r="AW209" s="26"/>
      <c r="AX209" s="37"/>
      <c r="AY209" s="37"/>
      <c r="AZ209" s="26"/>
    </row>
    <row r="210" spans="1:52" ht="15.75" customHeight="1" x14ac:dyDescent="0.25">
      <c r="A210" s="26"/>
      <c r="B210" s="26"/>
      <c r="C210" s="26"/>
      <c r="D210" s="26"/>
      <c r="E210" s="26"/>
      <c r="F210" s="26"/>
      <c r="G210" s="26"/>
      <c r="H210" s="26"/>
      <c r="I210" s="26"/>
      <c r="J210" s="26"/>
      <c r="K210" s="26"/>
      <c r="L210" s="27"/>
      <c r="M210" s="27"/>
      <c r="N210" s="26"/>
      <c r="O210" s="26"/>
      <c r="P210" s="26"/>
      <c r="Q210" s="36"/>
      <c r="R210" s="36"/>
      <c r="S210" s="36"/>
      <c r="T210" s="36"/>
      <c r="U210" s="36"/>
      <c r="V210" s="36"/>
      <c r="W210" s="36"/>
      <c r="X210" s="36"/>
      <c r="Y210" s="36"/>
      <c r="Z210" s="27"/>
      <c r="AA210" s="36"/>
      <c r="AB210" s="30"/>
      <c r="AC210" s="30"/>
      <c r="AD210" s="27"/>
      <c r="AE210" s="26"/>
      <c r="AF210" s="36"/>
      <c r="AG210" s="36"/>
      <c r="AH210" s="36"/>
      <c r="AI210" s="36"/>
      <c r="AJ210" s="34"/>
      <c r="AK210" s="35"/>
      <c r="AL210" s="35"/>
      <c r="AM210" s="35"/>
      <c r="AN210" s="35"/>
      <c r="AO210" s="36"/>
      <c r="AP210" s="26"/>
      <c r="AQ210" s="26"/>
      <c r="AR210" s="26"/>
      <c r="AS210" s="26"/>
      <c r="AT210" s="26"/>
      <c r="AU210" s="26"/>
      <c r="AV210" s="26"/>
      <c r="AW210" s="26"/>
      <c r="AX210" s="37"/>
      <c r="AY210" s="37"/>
      <c r="AZ210" s="26"/>
    </row>
    <row r="211" spans="1:52" ht="15.75" customHeight="1" x14ac:dyDescent="0.25">
      <c r="A211" s="26"/>
      <c r="B211" s="26"/>
      <c r="C211" s="26"/>
      <c r="D211" s="26"/>
      <c r="E211" s="26"/>
      <c r="F211" s="26"/>
      <c r="G211" s="26"/>
      <c r="H211" s="26"/>
      <c r="I211" s="26"/>
      <c r="J211" s="26"/>
      <c r="K211" s="26"/>
      <c r="L211" s="27"/>
      <c r="M211" s="27"/>
      <c r="N211" s="26"/>
      <c r="O211" s="26"/>
      <c r="P211" s="26"/>
      <c r="Q211" s="36"/>
      <c r="R211" s="36"/>
      <c r="S211" s="36"/>
      <c r="T211" s="36"/>
      <c r="U211" s="27"/>
      <c r="V211" s="27"/>
      <c r="W211" s="27"/>
      <c r="X211" s="27"/>
      <c r="Y211" s="27"/>
      <c r="Z211" s="27"/>
      <c r="AA211" s="27"/>
      <c r="AB211" s="30"/>
      <c r="AC211" s="30"/>
      <c r="AD211" s="27"/>
      <c r="AE211" s="26"/>
      <c r="AF211" s="32"/>
      <c r="AG211" s="36"/>
      <c r="AH211" s="36"/>
      <c r="AI211" s="36"/>
      <c r="AJ211" s="34"/>
      <c r="AK211" s="35"/>
      <c r="AL211" s="35"/>
      <c r="AM211" s="35"/>
      <c r="AN211" s="35"/>
      <c r="AO211" s="36"/>
      <c r="AP211" s="26"/>
      <c r="AQ211" s="26"/>
      <c r="AR211" s="26"/>
      <c r="AS211" s="26"/>
      <c r="AT211" s="26"/>
      <c r="AU211" s="26"/>
      <c r="AV211" s="26"/>
      <c r="AW211" s="26"/>
      <c r="AX211" s="37"/>
      <c r="AY211" s="37"/>
      <c r="AZ211" s="26"/>
    </row>
    <row r="212" spans="1:52" ht="15.75" customHeight="1" x14ac:dyDescent="0.25">
      <c r="A212" s="26"/>
      <c r="B212" s="26"/>
      <c r="C212" s="26"/>
      <c r="D212" s="26"/>
      <c r="E212" s="26"/>
      <c r="F212" s="26"/>
      <c r="G212" s="26"/>
      <c r="H212" s="26"/>
      <c r="I212" s="26"/>
      <c r="J212" s="26"/>
      <c r="K212" s="26"/>
      <c r="L212" s="27"/>
      <c r="M212" s="27"/>
      <c r="N212" s="26"/>
      <c r="O212" s="26"/>
      <c r="P212" s="26"/>
      <c r="Q212" s="36"/>
      <c r="R212" s="36"/>
      <c r="S212" s="36"/>
      <c r="T212" s="36"/>
      <c r="U212" s="36"/>
      <c r="V212" s="36"/>
      <c r="W212" s="36"/>
      <c r="X212" s="36"/>
      <c r="Y212" s="36"/>
      <c r="Z212" s="27"/>
      <c r="AA212" s="36"/>
      <c r="AB212" s="30"/>
      <c r="AC212" s="30"/>
      <c r="AD212" s="27"/>
      <c r="AE212" s="26"/>
      <c r="AF212" s="36"/>
      <c r="AG212" s="36"/>
      <c r="AH212" s="36"/>
      <c r="AI212" s="36"/>
      <c r="AJ212" s="34"/>
      <c r="AK212" s="35"/>
      <c r="AL212" s="35"/>
      <c r="AM212" s="35"/>
      <c r="AN212" s="35"/>
      <c r="AO212" s="36"/>
      <c r="AP212" s="26"/>
      <c r="AQ212" s="26"/>
      <c r="AR212" s="26"/>
      <c r="AS212" s="26"/>
      <c r="AT212" s="26"/>
      <c r="AU212" s="26"/>
      <c r="AV212" s="26"/>
      <c r="AW212" s="26"/>
      <c r="AX212" s="37"/>
      <c r="AY212" s="37"/>
      <c r="AZ212" s="26"/>
    </row>
    <row r="213" spans="1:52" ht="15.75" customHeight="1" x14ac:dyDescent="0.25">
      <c r="A213" s="26"/>
      <c r="B213" s="26"/>
      <c r="C213" s="26"/>
      <c r="D213" s="26"/>
      <c r="E213" s="26"/>
      <c r="F213" s="26"/>
      <c r="G213" s="26"/>
      <c r="H213" s="26"/>
      <c r="I213" s="26"/>
      <c r="J213" s="26"/>
      <c r="K213" s="26"/>
      <c r="L213" s="27"/>
      <c r="M213" s="27"/>
      <c r="N213" s="26"/>
      <c r="O213" s="26"/>
      <c r="P213" s="26"/>
      <c r="Q213" s="36"/>
      <c r="R213" s="36"/>
      <c r="S213" s="36"/>
      <c r="T213" s="36"/>
      <c r="U213" s="36"/>
      <c r="V213" s="36"/>
      <c r="W213" s="36"/>
      <c r="X213" s="36"/>
      <c r="Y213" s="36"/>
      <c r="Z213" s="27"/>
      <c r="AA213" s="36"/>
      <c r="AB213" s="30"/>
      <c r="AC213" s="30"/>
      <c r="AD213" s="27"/>
      <c r="AE213" s="26"/>
      <c r="AF213" s="36"/>
      <c r="AG213" s="36"/>
      <c r="AH213" s="36"/>
      <c r="AI213" s="36"/>
      <c r="AJ213" s="34"/>
      <c r="AK213" s="35"/>
      <c r="AL213" s="35"/>
      <c r="AM213" s="35"/>
      <c r="AN213" s="35"/>
      <c r="AO213" s="36"/>
      <c r="AP213" s="26"/>
      <c r="AQ213" s="26"/>
      <c r="AR213" s="26"/>
      <c r="AS213" s="26"/>
      <c r="AT213" s="26"/>
      <c r="AU213" s="26"/>
      <c r="AV213" s="26"/>
      <c r="AW213" s="26"/>
      <c r="AX213" s="37"/>
      <c r="AY213" s="37"/>
      <c r="AZ213" s="26"/>
    </row>
    <row r="214" spans="1:52" ht="15.75" customHeight="1" x14ac:dyDescent="0.25">
      <c r="A214" s="26"/>
      <c r="B214" s="26"/>
      <c r="C214" s="26"/>
      <c r="D214" s="26"/>
      <c r="E214" s="26"/>
      <c r="F214" s="26"/>
      <c r="G214" s="26"/>
      <c r="H214" s="26"/>
      <c r="I214" s="26"/>
      <c r="J214" s="26"/>
      <c r="K214" s="26"/>
      <c r="L214" s="27"/>
      <c r="M214" s="27"/>
      <c r="N214" s="26"/>
      <c r="O214" s="26"/>
      <c r="P214" s="26"/>
      <c r="Q214" s="36"/>
      <c r="R214" s="36"/>
      <c r="S214" s="36"/>
      <c r="T214" s="36"/>
      <c r="U214" s="36"/>
      <c r="V214" s="36"/>
      <c r="W214" s="36"/>
      <c r="X214" s="36"/>
      <c r="Y214" s="36"/>
      <c r="Z214" s="26"/>
      <c r="AA214" s="36"/>
      <c r="AB214" s="30"/>
      <c r="AC214" s="30"/>
      <c r="AD214" s="27"/>
      <c r="AE214" s="26"/>
      <c r="AF214" s="36"/>
      <c r="AG214" s="36"/>
      <c r="AH214" s="36"/>
      <c r="AI214" s="36"/>
      <c r="AJ214" s="34"/>
      <c r="AK214" s="35"/>
      <c r="AL214" s="35"/>
      <c r="AM214" s="35"/>
      <c r="AN214" s="35"/>
      <c r="AO214" s="36"/>
      <c r="AP214" s="26"/>
      <c r="AQ214" s="26"/>
      <c r="AR214" s="26"/>
      <c r="AS214" s="26"/>
      <c r="AT214" s="26"/>
      <c r="AU214" s="26"/>
      <c r="AV214" s="26"/>
      <c r="AW214" s="26"/>
      <c r="AX214" s="37"/>
      <c r="AY214" s="37"/>
      <c r="AZ214" s="26"/>
    </row>
    <row r="215" spans="1:52" ht="15.75" customHeight="1" x14ac:dyDescent="0.25">
      <c r="A215" s="26"/>
      <c r="B215" s="26"/>
      <c r="C215" s="26"/>
      <c r="D215" s="26"/>
      <c r="E215" s="26"/>
      <c r="F215" s="26"/>
      <c r="G215" s="26"/>
      <c r="H215" s="26"/>
      <c r="I215" s="26"/>
      <c r="J215" s="26"/>
      <c r="K215" s="26"/>
      <c r="L215" s="27"/>
      <c r="M215" s="27"/>
      <c r="N215" s="26"/>
      <c r="O215" s="26"/>
      <c r="P215" s="26"/>
      <c r="Q215" s="36"/>
      <c r="R215" s="36"/>
      <c r="S215" s="36"/>
      <c r="T215" s="36"/>
      <c r="U215" s="36"/>
      <c r="V215" s="36"/>
      <c r="W215" s="36"/>
      <c r="X215" s="36"/>
      <c r="Y215" s="36"/>
      <c r="Z215" s="27"/>
      <c r="AA215" s="36"/>
      <c r="AB215" s="30"/>
      <c r="AC215" s="30"/>
      <c r="AD215" s="27"/>
      <c r="AE215" s="26"/>
      <c r="AF215" s="36"/>
      <c r="AG215" s="36"/>
      <c r="AH215" s="36"/>
      <c r="AI215" s="36"/>
      <c r="AJ215" s="34"/>
      <c r="AK215" s="35"/>
      <c r="AL215" s="35"/>
      <c r="AM215" s="35"/>
      <c r="AN215" s="35"/>
      <c r="AO215" s="36"/>
      <c r="AP215" s="26"/>
      <c r="AQ215" s="26"/>
      <c r="AR215" s="26"/>
      <c r="AS215" s="26"/>
      <c r="AT215" s="26"/>
      <c r="AU215" s="26"/>
      <c r="AV215" s="26"/>
      <c r="AW215" s="26"/>
      <c r="AX215" s="37"/>
      <c r="AY215" s="37"/>
      <c r="AZ215" s="26"/>
    </row>
    <row r="216" spans="1:52" ht="15.75" customHeight="1" x14ac:dyDescent="0.25">
      <c r="A216" s="26"/>
      <c r="B216" s="26"/>
      <c r="C216" s="26"/>
      <c r="D216" s="26"/>
      <c r="E216" s="26"/>
      <c r="F216" s="26"/>
      <c r="G216" s="26"/>
      <c r="H216" s="26"/>
      <c r="I216" s="26"/>
      <c r="J216" s="26"/>
      <c r="K216" s="26"/>
      <c r="L216" s="27"/>
      <c r="M216" s="27"/>
      <c r="N216" s="26"/>
      <c r="O216" s="26"/>
      <c r="P216" s="26"/>
      <c r="Q216" s="36"/>
      <c r="R216" s="36"/>
      <c r="S216" s="36"/>
      <c r="T216" s="36"/>
      <c r="U216" s="27"/>
      <c r="V216" s="27"/>
      <c r="W216" s="27"/>
      <c r="X216" s="27"/>
      <c r="Y216" s="27"/>
      <c r="Z216" s="27"/>
      <c r="AA216" s="27"/>
      <c r="AB216" s="30"/>
      <c r="AC216" s="30"/>
      <c r="AD216" s="27"/>
      <c r="AE216" s="26"/>
      <c r="AF216" s="36"/>
      <c r="AG216" s="36"/>
      <c r="AH216" s="36"/>
      <c r="AI216" s="36"/>
      <c r="AJ216" s="34"/>
      <c r="AK216" s="35"/>
      <c r="AL216" s="35"/>
      <c r="AM216" s="35"/>
      <c r="AN216" s="35"/>
      <c r="AO216" s="36"/>
      <c r="AP216" s="26"/>
      <c r="AQ216" s="26"/>
      <c r="AR216" s="26"/>
      <c r="AS216" s="26"/>
      <c r="AT216" s="26"/>
      <c r="AU216" s="26"/>
      <c r="AV216" s="26"/>
      <c r="AW216" s="26"/>
      <c r="AX216" s="37"/>
      <c r="AY216" s="37"/>
      <c r="AZ216" s="26"/>
    </row>
    <row r="217" spans="1:52" ht="15.75" customHeight="1" x14ac:dyDescent="0.25">
      <c r="A217" s="26"/>
      <c r="B217" s="26"/>
      <c r="C217" s="26"/>
      <c r="D217" s="26"/>
      <c r="E217" s="26"/>
      <c r="F217" s="26"/>
      <c r="G217" s="26"/>
      <c r="H217" s="26"/>
      <c r="I217" s="26"/>
      <c r="J217" s="26"/>
      <c r="K217" s="26"/>
      <c r="L217" s="27"/>
      <c r="M217" s="27"/>
      <c r="N217" s="26"/>
      <c r="O217" s="26"/>
      <c r="P217" s="26"/>
      <c r="Q217" s="36"/>
      <c r="R217" s="36"/>
      <c r="S217" s="36"/>
      <c r="T217" s="36"/>
      <c r="U217" s="36"/>
      <c r="V217" s="36"/>
      <c r="W217" s="36"/>
      <c r="X217" s="36"/>
      <c r="Y217" s="36"/>
      <c r="Z217" s="27"/>
      <c r="AA217" s="36"/>
      <c r="AB217" s="30"/>
      <c r="AC217" s="30"/>
      <c r="AD217" s="27"/>
      <c r="AE217" s="26"/>
      <c r="AF217" s="32"/>
      <c r="AG217" s="36"/>
      <c r="AH217" s="36"/>
      <c r="AI217" s="36"/>
      <c r="AJ217" s="34"/>
      <c r="AK217" s="35"/>
      <c r="AL217" s="35"/>
      <c r="AM217" s="35"/>
      <c r="AN217" s="35"/>
      <c r="AO217" s="36"/>
      <c r="AP217" s="26"/>
      <c r="AQ217" s="26"/>
      <c r="AR217" s="26"/>
      <c r="AS217" s="26"/>
      <c r="AT217" s="26"/>
      <c r="AU217" s="26"/>
      <c r="AV217" s="26"/>
      <c r="AW217" s="26"/>
      <c r="AX217" s="37"/>
      <c r="AY217" s="37"/>
      <c r="AZ217" s="26"/>
    </row>
    <row r="218" spans="1:52" ht="15.75" customHeight="1" x14ac:dyDescent="0.25">
      <c r="A218" s="26"/>
      <c r="B218" s="26"/>
      <c r="C218" s="26"/>
      <c r="D218" s="26"/>
      <c r="E218" s="26"/>
      <c r="F218" s="26"/>
      <c r="G218" s="26"/>
      <c r="H218" s="26"/>
      <c r="I218" s="26"/>
      <c r="J218" s="26"/>
      <c r="K218" s="26"/>
      <c r="L218" s="27"/>
      <c r="M218" s="27"/>
      <c r="N218" s="26"/>
      <c r="O218" s="26"/>
      <c r="P218" s="26"/>
      <c r="Q218" s="36"/>
      <c r="R218" s="36"/>
      <c r="S218" s="36"/>
      <c r="T218" s="36"/>
      <c r="U218" s="36"/>
      <c r="V218" s="36"/>
      <c r="W218" s="36"/>
      <c r="X218" s="36"/>
      <c r="Y218" s="36"/>
      <c r="Z218" s="27"/>
      <c r="AA218" s="36"/>
      <c r="AB218" s="30"/>
      <c r="AC218" s="30"/>
      <c r="AD218" s="27"/>
      <c r="AE218" s="26"/>
      <c r="AF218" s="32"/>
      <c r="AG218" s="36"/>
      <c r="AH218" s="36"/>
      <c r="AI218" s="36"/>
      <c r="AJ218" s="34"/>
      <c r="AK218" s="35"/>
      <c r="AL218" s="35"/>
      <c r="AM218" s="35"/>
      <c r="AN218" s="35"/>
      <c r="AO218" s="36"/>
      <c r="AP218" s="26"/>
      <c r="AQ218" s="26"/>
      <c r="AR218" s="26"/>
      <c r="AS218" s="26"/>
      <c r="AT218" s="26"/>
      <c r="AU218" s="26"/>
      <c r="AV218" s="26"/>
      <c r="AW218" s="26"/>
      <c r="AX218" s="37"/>
      <c r="AY218" s="37"/>
      <c r="AZ218" s="26"/>
    </row>
    <row r="219" spans="1:52" ht="15.75" customHeight="1" x14ac:dyDescent="0.25">
      <c r="A219" s="26"/>
      <c r="B219" s="26"/>
      <c r="C219" s="26"/>
      <c r="D219" s="26"/>
      <c r="E219" s="26"/>
      <c r="F219" s="26"/>
      <c r="G219" s="26"/>
      <c r="H219" s="26"/>
      <c r="I219" s="26"/>
      <c r="J219" s="26"/>
      <c r="K219" s="26"/>
      <c r="L219" s="27"/>
      <c r="M219" s="27"/>
      <c r="N219" s="26"/>
      <c r="O219" s="26"/>
      <c r="P219" s="26"/>
      <c r="Q219" s="36"/>
      <c r="R219" s="36"/>
      <c r="S219" s="36"/>
      <c r="T219" s="36"/>
      <c r="U219" s="36"/>
      <c r="V219" s="36"/>
      <c r="W219" s="36"/>
      <c r="X219" s="36"/>
      <c r="Y219" s="36"/>
      <c r="Z219" s="27"/>
      <c r="AA219" s="36"/>
      <c r="AB219" s="30"/>
      <c r="AC219" s="30"/>
      <c r="AD219" s="27"/>
      <c r="AE219" s="26"/>
      <c r="AF219" s="32"/>
      <c r="AG219" s="36"/>
      <c r="AH219" s="36"/>
      <c r="AI219" s="36"/>
      <c r="AJ219" s="34"/>
      <c r="AK219" s="35"/>
      <c r="AL219" s="35"/>
      <c r="AM219" s="35"/>
      <c r="AN219" s="35"/>
      <c r="AO219" s="36"/>
      <c r="AP219" s="26"/>
      <c r="AQ219" s="26"/>
      <c r="AR219" s="26"/>
      <c r="AS219" s="26"/>
      <c r="AT219" s="26"/>
      <c r="AU219" s="26"/>
      <c r="AV219" s="26"/>
      <c r="AW219" s="26"/>
      <c r="AX219" s="37"/>
      <c r="AY219" s="37"/>
      <c r="AZ219" s="26"/>
    </row>
    <row r="220" spans="1:52" ht="15.75" customHeight="1" x14ac:dyDescent="0.25">
      <c r="A220" s="26"/>
      <c r="B220" s="26"/>
      <c r="C220" s="26"/>
      <c r="D220" s="26"/>
      <c r="E220" s="26"/>
      <c r="F220" s="26"/>
      <c r="G220" s="26"/>
      <c r="H220" s="26"/>
      <c r="I220" s="26"/>
      <c r="J220" s="26"/>
      <c r="K220" s="26"/>
      <c r="L220" s="27"/>
      <c r="M220" s="27"/>
      <c r="N220" s="26"/>
      <c r="O220" s="26"/>
      <c r="P220" s="26"/>
      <c r="Q220" s="36"/>
      <c r="R220" s="27"/>
      <c r="S220" s="36"/>
      <c r="T220" s="36"/>
      <c r="U220" s="36"/>
      <c r="V220" s="36"/>
      <c r="W220" s="36"/>
      <c r="X220" s="36"/>
      <c r="Y220" s="36"/>
      <c r="Z220" s="27"/>
      <c r="AA220" s="36"/>
      <c r="AB220" s="30"/>
      <c r="AC220" s="30"/>
      <c r="AD220" s="27"/>
      <c r="AE220" s="26"/>
      <c r="AF220" s="32"/>
      <c r="AG220" s="36"/>
      <c r="AH220" s="36"/>
      <c r="AI220" s="36"/>
      <c r="AJ220" s="34"/>
      <c r="AK220" s="35"/>
      <c r="AL220" s="35"/>
      <c r="AM220" s="35"/>
      <c r="AN220" s="35"/>
      <c r="AO220" s="36"/>
      <c r="AP220" s="26"/>
      <c r="AQ220" s="26"/>
      <c r="AR220" s="26"/>
      <c r="AS220" s="38"/>
      <c r="AT220" s="39"/>
      <c r="AU220" s="39"/>
      <c r="AV220" s="26"/>
      <c r="AW220" s="26"/>
      <c r="AX220" s="37"/>
      <c r="AY220" s="37"/>
      <c r="AZ220" s="26"/>
    </row>
    <row r="221" spans="1:52" ht="15.75" customHeight="1" x14ac:dyDescent="0.2">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row>
    <row r="222" spans="1:52" ht="15.75" customHeight="1" x14ac:dyDescent="0.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row>
    <row r="223" spans="1:52" ht="15.75" customHeight="1" x14ac:dyDescent="0.2">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row>
    <row r="224" spans="1:52" ht="15.75" customHeight="1" x14ac:dyDescent="0.2">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row>
    <row r="225" spans="1:52" ht="15.75" customHeight="1" x14ac:dyDescent="0.2">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row>
    <row r="226" spans="1:52" ht="15.75" customHeight="1" x14ac:dyDescent="0.2">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row>
    <row r="227" spans="1:52" ht="15.75" customHeight="1" x14ac:dyDescent="0.2">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row>
    <row r="228" spans="1:52" ht="15.75" customHeight="1" x14ac:dyDescent="0.2">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row>
    <row r="229" spans="1:52" ht="15.75" customHeight="1" x14ac:dyDescent="0.2">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row>
    <row r="230" spans="1:52" ht="15.75" customHeight="1" x14ac:dyDescent="0.2">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row>
    <row r="231" spans="1:52" ht="15.75" customHeight="1" x14ac:dyDescent="0.2">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row>
    <row r="232" spans="1:52" ht="15.75" customHeight="1" x14ac:dyDescent="0.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row>
    <row r="233" spans="1:52" ht="15.75" customHeight="1" x14ac:dyDescent="0.2">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row>
    <row r="234" spans="1:52" ht="15.75" customHeight="1" x14ac:dyDescent="0.2">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row>
    <row r="235" spans="1:52" ht="15.75" customHeight="1" x14ac:dyDescent="0.2">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row>
    <row r="236" spans="1:52" ht="15.75" customHeight="1" x14ac:dyDescent="0.2">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row>
    <row r="237" spans="1:52" ht="15.75" customHeight="1" x14ac:dyDescent="0.2">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row>
    <row r="238" spans="1:52" ht="15.75" customHeight="1" x14ac:dyDescent="0.2">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row>
    <row r="239" spans="1:52" ht="15.75" customHeight="1" x14ac:dyDescent="0.2">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row>
    <row r="240" spans="1:52" ht="15.75" customHeight="1" x14ac:dyDescent="0.2">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row>
    <row r="241" spans="1:52" ht="15.75" customHeight="1" x14ac:dyDescent="0.2">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row>
    <row r="242" spans="1:52" ht="15.75" customHeight="1" x14ac:dyDescent="0.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row>
    <row r="243" spans="1:52" ht="15.75" customHeight="1" x14ac:dyDescent="0.2">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row>
    <row r="244" spans="1:52" ht="15.75" customHeight="1" x14ac:dyDescent="0.2">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row>
    <row r="245" spans="1:52" ht="15.75" customHeight="1" x14ac:dyDescent="0.2">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row>
    <row r="246" spans="1:52" ht="15.75" customHeight="1" x14ac:dyDescent="0.2">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row>
    <row r="247" spans="1:52" ht="15.75" customHeight="1" x14ac:dyDescent="0.2">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row>
    <row r="248" spans="1:52" ht="15.75" customHeight="1" x14ac:dyDescent="0.2">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row>
    <row r="249" spans="1:52" ht="15.75" customHeight="1" x14ac:dyDescent="0.2">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row>
    <row r="250" spans="1:52" ht="15.75" customHeight="1" x14ac:dyDescent="0.2">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row>
    <row r="251" spans="1:52" ht="15.75" customHeight="1" x14ac:dyDescent="0.2">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row>
    <row r="252" spans="1:52" ht="15.75" customHeight="1" x14ac:dyDescent="0.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row>
    <row r="253" spans="1:52" ht="15.75" customHeight="1" x14ac:dyDescent="0.2">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row>
    <row r="254" spans="1:52" ht="15.75" customHeight="1" x14ac:dyDescent="0.2">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row>
    <row r="255" spans="1:52" ht="15.75" customHeight="1" x14ac:dyDescent="0.2">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row>
    <row r="256" spans="1:52" ht="15.75" customHeight="1" x14ac:dyDescent="0.2">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row>
    <row r="257" spans="1:52" ht="15.75" customHeight="1" x14ac:dyDescent="0.2">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row>
    <row r="258" spans="1:52" ht="15.75" customHeight="1" x14ac:dyDescent="0.2">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row>
    <row r="259" spans="1:52" ht="15.75" customHeight="1" x14ac:dyDescent="0.2">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row>
    <row r="260" spans="1:52" ht="15.75" customHeight="1" x14ac:dyDescent="0.2">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row>
    <row r="261" spans="1:52" ht="15.75" customHeight="1" x14ac:dyDescent="0.2">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row>
    <row r="262" spans="1:52" ht="15.75" customHeight="1" x14ac:dyDescent="0.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row>
    <row r="263" spans="1:52" ht="15.75" customHeight="1" x14ac:dyDescent="0.2">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row>
    <row r="264" spans="1:52" ht="15.75" customHeight="1" x14ac:dyDescent="0.2">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row>
    <row r="265" spans="1:52" ht="15.75" customHeight="1" x14ac:dyDescent="0.2">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row>
    <row r="266" spans="1:52" ht="15.75" customHeight="1" x14ac:dyDescent="0.2">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row>
    <row r="267" spans="1:52" ht="15.75" customHeight="1" x14ac:dyDescent="0.2">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row>
    <row r="268" spans="1:52" ht="15.75" customHeight="1" x14ac:dyDescent="0.2">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row>
    <row r="269" spans="1:52" ht="15.75" customHeight="1" x14ac:dyDescent="0.2">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row>
    <row r="270" spans="1:52" ht="15.75" customHeight="1" x14ac:dyDescent="0.2">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row>
    <row r="271" spans="1:52" ht="15.75" customHeight="1" x14ac:dyDescent="0.2">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row>
    <row r="272" spans="1:52" ht="15.75" customHeight="1" x14ac:dyDescent="0.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row>
    <row r="273" spans="1:52" ht="15.75" customHeight="1" x14ac:dyDescent="0.2">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row>
    <row r="274" spans="1:52" ht="15.75" customHeight="1" x14ac:dyDescent="0.2">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row>
    <row r="275" spans="1:52" ht="15.75" customHeight="1" x14ac:dyDescent="0.2">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row>
    <row r="276" spans="1:52" ht="15.75" customHeight="1" x14ac:dyDescent="0.2">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row>
    <row r="277" spans="1:52" ht="15.75" customHeight="1" x14ac:dyDescent="0.2">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row>
    <row r="278" spans="1:52" ht="15.75" customHeight="1" x14ac:dyDescent="0.2">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row>
    <row r="279" spans="1:52" ht="15.75" customHeight="1" x14ac:dyDescent="0.2">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row>
    <row r="280" spans="1:52" ht="15.75" customHeight="1" x14ac:dyDescent="0.2">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row>
    <row r="281" spans="1:52" ht="15.75" customHeight="1" x14ac:dyDescent="0.2">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row>
    <row r="282" spans="1:52" ht="15.75" customHeight="1" x14ac:dyDescent="0.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row>
    <row r="283" spans="1:52" ht="15.75" customHeight="1" x14ac:dyDescent="0.2">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row>
    <row r="284" spans="1:52" ht="15.75" customHeight="1" x14ac:dyDescent="0.2">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row>
    <row r="285" spans="1:52" ht="15.75" customHeight="1" x14ac:dyDescent="0.2">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row>
    <row r="286" spans="1:52" ht="15.75" customHeight="1" x14ac:dyDescent="0.2">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row>
    <row r="287" spans="1:52" ht="15.75" customHeight="1" x14ac:dyDescent="0.2">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row>
    <row r="288" spans="1:52" ht="15.75" customHeight="1" x14ac:dyDescent="0.2">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row>
    <row r="289" spans="1:52" ht="15.75" customHeight="1" x14ac:dyDescent="0.2">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row>
    <row r="290" spans="1:52" ht="15.75" customHeight="1" x14ac:dyDescent="0.2">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row>
    <row r="291" spans="1:52" ht="15.75" customHeight="1" x14ac:dyDescent="0.2">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row>
    <row r="292" spans="1:52" ht="15.75" customHeight="1" x14ac:dyDescent="0.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row>
    <row r="293" spans="1:52" ht="15.75" customHeight="1" x14ac:dyDescent="0.2">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row>
    <row r="294" spans="1:52" ht="15.75" customHeight="1" x14ac:dyDescent="0.2">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row>
    <row r="295" spans="1:52" ht="15.75" customHeight="1" x14ac:dyDescent="0.2">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row>
    <row r="296" spans="1:52" ht="15.75" customHeight="1" x14ac:dyDescent="0.2">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row>
    <row r="297" spans="1:52" ht="15.75" customHeight="1" x14ac:dyDescent="0.2">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row>
    <row r="298" spans="1:52" ht="15.75" customHeight="1" x14ac:dyDescent="0.2">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row>
    <row r="299" spans="1:52" ht="15.75" customHeight="1" x14ac:dyDescent="0.2">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row>
    <row r="300" spans="1:52" ht="15.75" customHeight="1" x14ac:dyDescent="0.2">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row>
    <row r="301" spans="1:52" ht="15.75" customHeight="1" x14ac:dyDescent="0.2">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row>
    <row r="302" spans="1:52" ht="15.75" customHeight="1" x14ac:dyDescent="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row>
    <row r="303" spans="1:52" ht="15.75" customHeight="1" x14ac:dyDescent="0.2">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row>
    <row r="304" spans="1:52" ht="15.75" customHeight="1" x14ac:dyDescent="0.2">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row>
    <row r="305" spans="1:52" ht="15.75" customHeight="1" x14ac:dyDescent="0.2">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row>
    <row r="306" spans="1:52" ht="15.75" customHeight="1" x14ac:dyDescent="0.2">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row>
    <row r="307" spans="1:52" ht="15.75" customHeight="1" x14ac:dyDescent="0.2">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row>
    <row r="308" spans="1:52" ht="15.75" customHeight="1" x14ac:dyDescent="0.2">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row>
    <row r="309" spans="1:52" ht="15.75" customHeight="1" x14ac:dyDescent="0.2">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row>
    <row r="310" spans="1:52" ht="15.75" customHeight="1" x14ac:dyDescent="0.2">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row>
    <row r="311" spans="1:52" ht="15.75" customHeight="1" x14ac:dyDescent="0.2">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row>
    <row r="312" spans="1:52" ht="15.75" customHeight="1" x14ac:dyDescent="0.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row>
    <row r="313" spans="1:52" ht="15.75" customHeight="1" x14ac:dyDescent="0.2">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row>
    <row r="314" spans="1:52" ht="15.75" customHeight="1" x14ac:dyDescent="0.2">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row>
    <row r="315" spans="1:52" ht="15.75" customHeight="1" x14ac:dyDescent="0.2">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row>
    <row r="316" spans="1:52" ht="15.75" customHeight="1" x14ac:dyDescent="0.2">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row>
    <row r="317" spans="1:52" ht="15.75" customHeight="1" x14ac:dyDescent="0.2">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row>
    <row r="318" spans="1:52" ht="15.75" customHeight="1" x14ac:dyDescent="0.2">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row>
    <row r="319" spans="1:52" ht="15.75" customHeight="1" x14ac:dyDescent="0.2">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row>
    <row r="320" spans="1:52" ht="15.75" customHeight="1" x14ac:dyDescent="0.2">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row>
    <row r="321" spans="1:52" ht="15.75" customHeight="1" x14ac:dyDescent="0.2">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row>
    <row r="322" spans="1:52" ht="15.75" customHeight="1" x14ac:dyDescent="0.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row>
    <row r="323" spans="1:52" ht="15.75" customHeight="1" x14ac:dyDescent="0.2">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row>
    <row r="324" spans="1:52" ht="15.75" customHeight="1" x14ac:dyDescent="0.2">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row>
    <row r="325" spans="1:52" ht="15.75" customHeight="1" x14ac:dyDescent="0.2">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row>
    <row r="326" spans="1:52" ht="15.75" customHeight="1" x14ac:dyDescent="0.2">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row>
    <row r="327" spans="1:52" ht="15.75" customHeight="1" x14ac:dyDescent="0.2">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row>
    <row r="328" spans="1:52" ht="15.75" customHeight="1" x14ac:dyDescent="0.2">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row>
    <row r="329" spans="1:52" ht="15.75" customHeight="1" x14ac:dyDescent="0.2">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row>
    <row r="330" spans="1:52" ht="15.75" customHeight="1" x14ac:dyDescent="0.2">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row>
    <row r="331" spans="1:52" ht="15.75" customHeight="1" x14ac:dyDescent="0.2">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row>
    <row r="332" spans="1:52" ht="15.75" customHeight="1" x14ac:dyDescent="0.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row>
    <row r="333" spans="1:52" ht="15.75" customHeight="1" x14ac:dyDescent="0.2">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row>
    <row r="334" spans="1:52" ht="15.75" customHeight="1" x14ac:dyDescent="0.2">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row>
    <row r="335" spans="1:52" ht="15.75" customHeight="1" x14ac:dyDescent="0.2">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row>
    <row r="336" spans="1:52" ht="15.75" customHeight="1" x14ac:dyDescent="0.2">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row>
    <row r="337" spans="1:52" ht="15.75" customHeight="1" x14ac:dyDescent="0.2">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row>
    <row r="338" spans="1:52" ht="15.75" customHeight="1" x14ac:dyDescent="0.2">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row>
    <row r="339" spans="1:52" ht="15.75" customHeight="1" x14ac:dyDescent="0.2">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row>
    <row r="340" spans="1:52" ht="15.75" customHeight="1" x14ac:dyDescent="0.2">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row>
    <row r="341" spans="1:52" ht="15.75" customHeight="1" x14ac:dyDescent="0.2">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row>
    <row r="342" spans="1:52" ht="15.75" customHeight="1" x14ac:dyDescent="0.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row>
    <row r="343" spans="1:52" ht="15.75" customHeight="1" x14ac:dyDescent="0.2">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row>
    <row r="344" spans="1:52" ht="15.75" customHeight="1" x14ac:dyDescent="0.2">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row>
    <row r="345" spans="1:52" ht="15.75" customHeight="1" x14ac:dyDescent="0.2">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row>
    <row r="346" spans="1:52" ht="15.75" customHeight="1" x14ac:dyDescent="0.2">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row>
    <row r="347" spans="1:52" ht="15.75" customHeight="1" x14ac:dyDescent="0.2">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row>
    <row r="348" spans="1:52" ht="15.75" customHeight="1" x14ac:dyDescent="0.2">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row>
    <row r="349" spans="1:52" ht="15.75" customHeight="1" x14ac:dyDescent="0.2">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row>
    <row r="350" spans="1:52" ht="15.75" customHeight="1" x14ac:dyDescent="0.2">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row>
    <row r="351" spans="1:52" ht="15.75" customHeight="1" x14ac:dyDescent="0.2">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row>
    <row r="352" spans="1:52" ht="15.75" customHeight="1" x14ac:dyDescent="0.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row>
    <row r="353" spans="1:52" ht="15.75" customHeight="1" x14ac:dyDescent="0.2">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row>
    <row r="354" spans="1:52" ht="15.75" customHeight="1" x14ac:dyDescent="0.2">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row>
    <row r="355" spans="1:52" ht="15.75" customHeight="1" x14ac:dyDescent="0.2">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row>
    <row r="356" spans="1:52" ht="15.75" customHeight="1" x14ac:dyDescent="0.2">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row>
    <row r="357" spans="1:52" ht="15.75" customHeight="1" x14ac:dyDescent="0.2">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row>
    <row r="358" spans="1:52" ht="15.75" customHeight="1" x14ac:dyDescent="0.2">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row>
    <row r="359" spans="1:52" ht="15.75" customHeight="1" x14ac:dyDescent="0.2">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row>
    <row r="360" spans="1:52" ht="15.75" customHeight="1" x14ac:dyDescent="0.2">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row>
    <row r="361" spans="1:52" ht="15.75" customHeight="1" x14ac:dyDescent="0.2">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row>
    <row r="362" spans="1:52" ht="15.75" customHeight="1" x14ac:dyDescent="0.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row>
    <row r="363" spans="1:52" ht="15.75" customHeight="1" x14ac:dyDescent="0.2">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row>
    <row r="364" spans="1:52" ht="15.75" customHeight="1" x14ac:dyDescent="0.2">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row>
    <row r="365" spans="1:52" ht="15.75" customHeight="1" x14ac:dyDescent="0.2">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row>
    <row r="366" spans="1:52" ht="15.75" customHeight="1" x14ac:dyDescent="0.2">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row>
    <row r="367" spans="1:52" ht="15.75" customHeight="1" x14ac:dyDescent="0.2">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row>
    <row r="368" spans="1:52" ht="15.75" customHeight="1" x14ac:dyDescent="0.2">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row>
    <row r="369" spans="1:52" ht="15.75" customHeight="1" x14ac:dyDescent="0.2">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row>
    <row r="370" spans="1:52" ht="15.75" customHeight="1" x14ac:dyDescent="0.2">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row>
    <row r="371" spans="1:52" ht="15.75" customHeight="1" x14ac:dyDescent="0.2">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row>
    <row r="372" spans="1:52" ht="15.75" customHeight="1" x14ac:dyDescent="0.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row>
    <row r="373" spans="1:52" ht="15.75" customHeight="1" x14ac:dyDescent="0.2">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row>
    <row r="374" spans="1:52" ht="15.75" customHeight="1" x14ac:dyDescent="0.2">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row>
    <row r="375" spans="1:52" ht="15.75" customHeight="1" x14ac:dyDescent="0.2">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row>
    <row r="376" spans="1:52" ht="15.75" customHeight="1" x14ac:dyDescent="0.2">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row>
    <row r="377" spans="1:52" ht="15.75" customHeight="1" x14ac:dyDescent="0.2">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row>
    <row r="378" spans="1:52" ht="15.75" customHeight="1" x14ac:dyDescent="0.2">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row>
    <row r="379" spans="1:52" ht="15.75" customHeight="1" x14ac:dyDescent="0.2">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row>
    <row r="380" spans="1:52" ht="15.75" customHeight="1" x14ac:dyDescent="0.2">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row>
    <row r="381" spans="1:52" ht="15.75" customHeight="1" x14ac:dyDescent="0.2">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row>
    <row r="382" spans="1:52" ht="15.75" customHeight="1" x14ac:dyDescent="0.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row>
    <row r="383" spans="1:52" ht="15.75" customHeight="1" x14ac:dyDescent="0.2">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row>
    <row r="384" spans="1:52" ht="15.75" customHeight="1" x14ac:dyDescent="0.2">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row>
    <row r="385" spans="1:52" ht="15.75" customHeight="1" x14ac:dyDescent="0.2">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row>
    <row r="386" spans="1:52" ht="15.75" customHeight="1" x14ac:dyDescent="0.2">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row>
    <row r="387" spans="1:52" ht="15.75" customHeight="1" x14ac:dyDescent="0.2">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row>
    <row r="388" spans="1:52" ht="15.75" customHeight="1" x14ac:dyDescent="0.2">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row>
    <row r="389" spans="1:52" ht="15.75" customHeight="1" x14ac:dyDescent="0.2">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row>
    <row r="390" spans="1:52" ht="15.75" customHeight="1" x14ac:dyDescent="0.2">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row>
    <row r="391" spans="1:52" ht="15.75" customHeight="1" x14ac:dyDescent="0.2">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row>
    <row r="392" spans="1:52" ht="15.75" customHeight="1" x14ac:dyDescent="0.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row>
    <row r="393" spans="1:52" ht="15.75" customHeight="1" x14ac:dyDescent="0.2">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row>
    <row r="394" spans="1:52" ht="15.75" customHeight="1" x14ac:dyDescent="0.2">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row>
    <row r="395" spans="1:52" ht="15.75" customHeight="1" x14ac:dyDescent="0.2">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row>
    <row r="396" spans="1:52" ht="15.75" customHeight="1" x14ac:dyDescent="0.2">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row>
    <row r="397" spans="1:52" ht="15.75" customHeight="1" x14ac:dyDescent="0.2">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row>
    <row r="398" spans="1:52" ht="15.75" customHeight="1" x14ac:dyDescent="0.2">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row>
    <row r="399" spans="1:52" ht="15.75" customHeight="1" x14ac:dyDescent="0.2">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row>
    <row r="400" spans="1:52" ht="15.75" customHeight="1" x14ac:dyDescent="0.2">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row>
    <row r="401" spans="1:52" ht="15.75" customHeight="1" x14ac:dyDescent="0.2">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row>
    <row r="402" spans="1:52" ht="15.75" customHeight="1" x14ac:dyDescent="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row>
    <row r="403" spans="1:52" ht="15.75" customHeight="1" x14ac:dyDescent="0.2">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row>
    <row r="404" spans="1:52" ht="15.75" customHeight="1" x14ac:dyDescent="0.2">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row>
    <row r="405" spans="1:52" ht="15.75" customHeight="1" x14ac:dyDescent="0.2">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row>
    <row r="406" spans="1:52" ht="15.75" customHeight="1" x14ac:dyDescent="0.2">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row>
    <row r="407" spans="1:52" ht="15.75" customHeight="1" x14ac:dyDescent="0.2">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row>
    <row r="408" spans="1:52" ht="15.75" customHeight="1" x14ac:dyDescent="0.2">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row>
    <row r="409" spans="1:52" ht="15.75" customHeight="1" x14ac:dyDescent="0.2">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row>
    <row r="410" spans="1:52" ht="15.75" customHeight="1" x14ac:dyDescent="0.2">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row>
    <row r="411" spans="1:52" ht="15.75" customHeight="1" x14ac:dyDescent="0.2">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row>
    <row r="412" spans="1:52" ht="15.75" customHeight="1" x14ac:dyDescent="0.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row>
    <row r="413" spans="1:52" ht="15.75" customHeight="1" x14ac:dyDescent="0.2">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row>
    <row r="414" spans="1:52" ht="15.75" customHeight="1" x14ac:dyDescent="0.2">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row>
    <row r="415" spans="1:52" ht="15.75" customHeight="1" x14ac:dyDescent="0.2">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row>
    <row r="416" spans="1:52" ht="15.75" customHeight="1" x14ac:dyDescent="0.2">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row>
    <row r="417" spans="1:52" ht="15.75" customHeight="1" x14ac:dyDescent="0.2">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row>
    <row r="418" spans="1:52" ht="15.75" customHeight="1" x14ac:dyDescent="0.2">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row>
    <row r="419" spans="1:52" ht="15.75" customHeight="1" x14ac:dyDescent="0.2">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row>
    <row r="420" spans="1:52" ht="15.75" customHeight="1" x14ac:dyDescent="0.2">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row>
    <row r="421" spans="1:52" ht="15.75" customHeight="1" x14ac:dyDescent="0.2">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row>
    <row r="422" spans="1:52" ht="15.75" customHeight="1" x14ac:dyDescent="0.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row>
    <row r="423" spans="1:52" ht="15.75" customHeight="1" x14ac:dyDescent="0.2">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row>
    <row r="424" spans="1:52" ht="15.75" customHeight="1" x14ac:dyDescent="0.2">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row>
    <row r="425" spans="1:52" ht="15.75" customHeight="1" x14ac:dyDescent="0.2">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row>
    <row r="426" spans="1:52" ht="15.75" customHeight="1" x14ac:dyDescent="0.2">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row>
    <row r="427" spans="1:52" ht="15.75" customHeight="1" x14ac:dyDescent="0.2">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row>
    <row r="428" spans="1:52" ht="15.75" customHeight="1" x14ac:dyDescent="0.2">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row>
    <row r="429" spans="1:52" ht="15.75" customHeight="1" x14ac:dyDescent="0.2">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row>
    <row r="430" spans="1:52" ht="15.75" customHeight="1" x14ac:dyDescent="0.2">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row>
    <row r="431" spans="1:52" ht="15.75" customHeight="1" x14ac:dyDescent="0.2">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row>
    <row r="432" spans="1:52" ht="15.75" customHeight="1" x14ac:dyDescent="0.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row>
    <row r="433" spans="1:52" ht="15.75" customHeight="1" x14ac:dyDescent="0.2">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row>
    <row r="434" spans="1:52" ht="15.75" customHeight="1" x14ac:dyDescent="0.2">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row>
    <row r="435" spans="1:52" ht="15.75" customHeight="1" x14ac:dyDescent="0.2">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row>
    <row r="436" spans="1:52" ht="15.75" customHeight="1" x14ac:dyDescent="0.2">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row>
    <row r="437" spans="1:52" ht="15.75" customHeight="1" x14ac:dyDescent="0.2">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row>
    <row r="438" spans="1:52" ht="15.75" customHeight="1" x14ac:dyDescent="0.2">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row>
    <row r="439" spans="1:52" ht="15.75" customHeight="1" x14ac:dyDescent="0.2">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row>
    <row r="440" spans="1:52" ht="15.75" customHeight="1" x14ac:dyDescent="0.2">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row>
    <row r="441" spans="1:52" ht="15.75" customHeight="1" x14ac:dyDescent="0.2">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row>
    <row r="442" spans="1:52" ht="15.75" customHeight="1" x14ac:dyDescent="0.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row>
    <row r="443" spans="1:52" ht="15.75" customHeight="1" x14ac:dyDescent="0.2">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row>
    <row r="444" spans="1:52" ht="15.75" customHeight="1" x14ac:dyDescent="0.2">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row>
    <row r="445" spans="1:52" ht="15.75" customHeight="1" x14ac:dyDescent="0.2">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row>
    <row r="446" spans="1:52" ht="15.75" customHeight="1" x14ac:dyDescent="0.2">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row>
    <row r="447" spans="1:52" ht="15.75" customHeight="1" x14ac:dyDescent="0.2">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row>
    <row r="448" spans="1:52" ht="15.75" customHeight="1" x14ac:dyDescent="0.2">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row>
    <row r="449" spans="1:52" ht="15.75" customHeight="1" x14ac:dyDescent="0.2">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row>
    <row r="450" spans="1:52" ht="15.75" customHeight="1" x14ac:dyDescent="0.2">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row>
    <row r="451" spans="1:52" ht="15.75" customHeight="1" x14ac:dyDescent="0.2">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row>
    <row r="452" spans="1:52" ht="15.75" customHeight="1" x14ac:dyDescent="0.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row>
    <row r="453" spans="1:52" ht="15.75" customHeight="1" x14ac:dyDescent="0.2">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row>
    <row r="454" spans="1:52" ht="15.75" customHeight="1" x14ac:dyDescent="0.2">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row>
    <row r="455" spans="1:52" ht="15.75" customHeight="1" x14ac:dyDescent="0.2">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row>
    <row r="456" spans="1:52" ht="15.75" customHeight="1" x14ac:dyDescent="0.2">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row>
    <row r="457" spans="1:52" ht="15.75" customHeight="1" x14ac:dyDescent="0.2">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row>
    <row r="458" spans="1:52" ht="15.75" customHeight="1" x14ac:dyDescent="0.2">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row>
    <row r="459" spans="1:52" ht="15.75" customHeight="1" x14ac:dyDescent="0.2">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row>
    <row r="460" spans="1:52" ht="15.75" customHeight="1" x14ac:dyDescent="0.2">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row>
    <row r="461" spans="1:52" ht="15.75" customHeight="1" x14ac:dyDescent="0.2">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row>
    <row r="462" spans="1:52" ht="15.75" customHeight="1" x14ac:dyDescent="0.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row>
    <row r="463" spans="1:52" ht="15.75" customHeight="1" x14ac:dyDescent="0.2">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row>
    <row r="464" spans="1:52" ht="15.75" customHeight="1" x14ac:dyDescent="0.2">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row>
    <row r="465" spans="1:52" ht="15.75" customHeight="1" x14ac:dyDescent="0.2">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row>
    <row r="466" spans="1:52" ht="15.75" customHeight="1" x14ac:dyDescent="0.2">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row>
    <row r="467" spans="1:52" ht="15.75" customHeight="1" x14ac:dyDescent="0.2">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row>
    <row r="468" spans="1:52" ht="15.75" customHeight="1" x14ac:dyDescent="0.2">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row>
    <row r="469" spans="1:52" ht="15.75" customHeight="1" x14ac:dyDescent="0.2">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row>
    <row r="470" spans="1:52" ht="15.75" customHeight="1" x14ac:dyDescent="0.2">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row>
    <row r="471" spans="1:52" ht="15.75" customHeight="1" x14ac:dyDescent="0.2">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row>
    <row r="472" spans="1:52" ht="15.75" customHeight="1" x14ac:dyDescent="0.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row>
    <row r="473" spans="1:52" ht="15.75" customHeight="1" x14ac:dyDescent="0.2">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row>
    <row r="474" spans="1:52" ht="15.75" customHeight="1" x14ac:dyDescent="0.2">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row>
    <row r="475" spans="1:52" ht="15.75" customHeight="1" x14ac:dyDescent="0.2">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row>
    <row r="476" spans="1:52" ht="15.75" customHeight="1" x14ac:dyDescent="0.2">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row>
    <row r="477" spans="1:52" ht="15.75" customHeight="1" x14ac:dyDescent="0.2">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row>
    <row r="478" spans="1:52" ht="15.75" customHeight="1" x14ac:dyDescent="0.2">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row>
    <row r="479" spans="1:52" ht="15.75" customHeight="1" x14ac:dyDescent="0.2">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row>
    <row r="480" spans="1:52" ht="15.75" customHeight="1" x14ac:dyDescent="0.2">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row>
    <row r="481" spans="1:52" ht="15.75" customHeight="1" x14ac:dyDescent="0.2">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row>
    <row r="482" spans="1:52" ht="15.75" customHeight="1" x14ac:dyDescent="0.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row>
    <row r="483" spans="1:52" ht="15.75" customHeight="1" x14ac:dyDescent="0.2">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row>
    <row r="484" spans="1:52" ht="15.75" customHeight="1" x14ac:dyDescent="0.2">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row>
    <row r="485" spans="1:52" ht="15.75" customHeight="1" x14ac:dyDescent="0.2">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row>
    <row r="486" spans="1:52" ht="15.75" customHeight="1" x14ac:dyDescent="0.2">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row>
    <row r="487" spans="1:52" ht="15.75" customHeight="1" x14ac:dyDescent="0.2">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row>
    <row r="488" spans="1:52" ht="15.75" customHeight="1" x14ac:dyDescent="0.2">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row>
    <row r="489" spans="1:52" ht="15.75" customHeight="1" x14ac:dyDescent="0.2">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row>
    <row r="490" spans="1:52" ht="15.75" customHeight="1" x14ac:dyDescent="0.2">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row>
    <row r="491" spans="1:52" ht="15.75" customHeight="1" x14ac:dyDescent="0.2">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row>
    <row r="492" spans="1:52" ht="15.75" customHeight="1" x14ac:dyDescent="0.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row>
    <row r="493" spans="1:52" ht="15.75" customHeight="1" x14ac:dyDescent="0.2">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row>
    <row r="494" spans="1:52" ht="15.75" customHeight="1" x14ac:dyDescent="0.2">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row>
    <row r="495" spans="1:52" ht="15.75" customHeight="1" x14ac:dyDescent="0.2">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row>
    <row r="496" spans="1:52" ht="15.75" customHeight="1" x14ac:dyDescent="0.2">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row>
    <row r="497" spans="1:52" ht="15.75" customHeight="1" x14ac:dyDescent="0.2">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row>
    <row r="498" spans="1:52" ht="15.75" customHeight="1" x14ac:dyDescent="0.2">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row>
    <row r="499" spans="1:52" ht="15.75" customHeight="1" x14ac:dyDescent="0.2">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row>
    <row r="500" spans="1:52" ht="15.75" customHeight="1" x14ac:dyDescent="0.2">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row>
    <row r="501" spans="1:52" ht="15.75" customHeight="1" x14ac:dyDescent="0.2">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row>
    <row r="502" spans="1:52" ht="15.75" customHeight="1" x14ac:dyDescent="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row>
    <row r="503" spans="1:52" ht="15.75" customHeight="1" x14ac:dyDescent="0.2">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row>
    <row r="504" spans="1:52" ht="15.75" customHeight="1" x14ac:dyDescent="0.2">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row>
    <row r="505" spans="1:52" ht="15.75" customHeight="1" x14ac:dyDescent="0.2">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row>
    <row r="506" spans="1:52" ht="15.75" customHeight="1" x14ac:dyDescent="0.2">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row>
    <row r="507" spans="1:52" ht="15.75" customHeight="1" x14ac:dyDescent="0.2">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row>
    <row r="508" spans="1:52" ht="15.75" customHeight="1" x14ac:dyDescent="0.2">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row>
    <row r="509" spans="1:52" ht="15.75" customHeight="1" x14ac:dyDescent="0.2">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row>
    <row r="510" spans="1:52" ht="15.75" customHeight="1" x14ac:dyDescent="0.2">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row>
    <row r="511" spans="1:52" ht="15.75" customHeight="1" x14ac:dyDescent="0.2">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row>
    <row r="512" spans="1:52" ht="15.75" customHeight="1" x14ac:dyDescent="0.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row>
    <row r="513" spans="1:52" ht="15.75" customHeight="1" x14ac:dyDescent="0.2">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row>
    <row r="514" spans="1:52" ht="15.75" customHeight="1" x14ac:dyDescent="0.2">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row>
    <row r="515" spans="1:52" ht="15.75" customHeight="1" x14ac:dyDescent="0.2">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row>
    <row r="516" spans="1:52" ht="15.75" customHeight="1" x14ac:dyDescent="0.2">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row>
    <row r="517" spans="1:52" ht="15.75" customHeight="1" x14ac:dyDescent="0.2">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row>
    <row r="518" spans="1:52" ht="15.75" customHeight="1" x14ac:dyDescent="0.2">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row>
    <row r="519" spans="1:52" ht="15.75" customHeight="1" x14ac:dyDescent="0.2">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row>
    <row r="520" spans="1:52" ht="15.75" customHeight="1" x14ac:dyDescent="0.2">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row>
    <row r="521" spans="1:52" ht="15.75" customHeight="1" x14ac:dyDescent="0.2">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row>
    <row r="522" spans="1:52" ht="15.75" customHeight="1" x14ac:dyDescent="0.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row>
    <row r="523" spans="1:52" ht="15.75" customHeight="1" x14ac:dyDescent="0.2">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row>
    <row r="524" spans="1:52" ht="15.75" customHeight="1" x14ac:dyDescent="0.2">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row>
    <row r="525" spans="1:52" ht="15.75" customHeight="1" x14ac:dyDescent="0.2">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row>
    <row r="526" spans="1:52" ht="15.75" customHeight="1" x14ac:dyDescent="0.2">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row>
    <row r="527" spans="1:52" ht="15.75" customHeight="1" x14ac:dyDescent="0.2">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row>
    <row r="528" spans="1:52" ht="15.75" customHeight="1" x14ac:dyDescent="0.2">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row>
    <row r="529" spans="1:52" ht="15.75" customHeight="1" x14ac:dyDescent="0.2">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row>
    <row r="530" spans="1:52" ht="15.75" customHeight="1" x14ac:dyDescent="0.2">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row>
    <row r="531" spans="1:52" ht="15.75" customHeight="1" x14ac:dyDescent="0.2">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row>
    <row r="532" spans="1:52" ht="15.75" customHeight="1" x14ac:dyDescent="0.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row>
    <row r="533" spans="1:52" ht="15.75" customHeight="1" x14ac:dyDescent="0.2">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row>
    <row r="534" spans="1:52" ht="15.75" customHeight="1" x14ac:dyDescent="0.2">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row>
    <row r="535" spans="1:52" ht="15.75" customHeight="1" x14ac:dyDescent="0.2">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row>
    <row r="536" spans="1:52" ht="15.75" customHeight="1" x14ac:dyDescent="0.2">
      <c r="AK536" s="41"/>
      <c r="AL536" s="41"/>
      <c r="AM536" s="41"/>
      <c r="AN536" s="41"/>
    </row>
    <row r="537" spans="1:52" ht="15.75" customHeight="1" x14ac:dyDescent="0.2">
      <c r="AK537" s="41"/>
      <c r="AL537" s="41"/>
      <c r="AM537" s="41"/>
      <c r="AN537" s="41"/>
    </row>
    <row r="538" spans="1:52" ht="15.75" customHeight="1" x14ac:dyDescent="0.2">
      <c r="AK538" s="41"/>
      <c r="AL538" s="41"/>
      <c r="AM538" s="41"/>
      <c r="AN538" s="41"/>
    </row>
    <row r="539" spans="1:52" ht="15.75" customHeight="1" x14ac:dyDescent="0.2">
      <c r="AK539" s="41"/>
      <c r="AL539" s="41"/>
      <c r="AM539" s="41"/>
      <c r="AN539" s="41"/>
    </row>
    <row r="540" spans="1:52" ht="15.75" customHeight="1" x14ac:dyDescent="0.2">
      <c r="AK540" s="41"/>
      <c r="AL540" s="41"/>
      <c r="AM540" s="41"/>
      <c r="AN540" s="41"/>
    </row>
    <row r="541" spans="1:52" ht="15.75" customHeight="1" x14ac:dyDescent="0.2">
      <c r="AK541" s="41"/>
      <c r="AL541" s="41"/>
      <c r="AM541" s="41"/>
      <c r="AN541" s="41"/>
    </row>
    <row r="542" spans="1:52" ht="15.75" customHeight="1" x14ac:dyDescent="0.2">
      <c r="AK542" s="41"/>
      <c r="AL542" s="41"/>
      <c r="AM542" s="41"/>
      <c r="AN542" s="41"/>
    </row>
    <row r="543" spans="1:52" ht="15.75" customHeight="1" x14ac:dyDescent="0.2">
      <c r="AK543" s="41"/>
      <c r="AL543" s="41"/>
      <c r="AM543" s="41"/>
      <c r="AN543" s="41"/>
    </row>
    <row r="544" spans="1:52" ht="15.75" customHeight="1" x14ac:dyDescent="0.2">
      <c r="AK544" s="41"/>
      <c r="AL544" s="41"/>
      <c r="AM544" s="41"/>
      <c r="AN544" s="41"/>
    </row>
    <row r="545" spans="37:40" ht="15.75" customHeight="1" x14ac:dyDescent="0.2">
      <c r="AK545" s="41"/>
      <c r="AL545" s="41"/>
      <c r="AM545" s="41"/>
      <c r="AN545" s="41"/>
    </row>
    <row r="546" spans="37:40" ht="15.75" customHeight="1" x14ac:dyDescent="0.2">
      <c r="AK546" s="41"/>
      <c r="AL546" s="41"/>
      <c r="AM546" s="41"/>
      <c r="AN546" s="41"/>
    </row>
    <row r="547" spans="37:40" ht="15.75" customHeight="1" x14ac:dyDescent="0.2">
      <c r="AK547" s="41"/>
      <c r="AL547" s="41"/>
      <c r="AM547" s="41"/>
      <c r="AN547" s="41"/>
    </row>
    <row r="548" spans="37:40" ht="15.75" customHeight="1" x14ac:dyDescent="0.2">
      <c r="AK548" s="41"/>
      <c r="AL548" s="41"/>
      <c r="AM548" s="41"/>
      <c r="AN548" s="41"/>
    </row>
    <row r="549" spans="37:40" ht="15.75" customHeight="1" x14ac:dyDescent="0.2">
      <c r="AK549" s="41"/>
      <c r="AL549" s="41"/>
      <c r="AM549" s="41"/>
      <c r="AN549" s="41"/>
    </row>
    <row r="550" spans="37:40" ht="15.75" customHeight="1" x14ac:dyDescent="0.2">
      <c r="AK550" s="41"/>
      <c r="AL550" s="41"/>
      <c r="AM550" s="41"/>
      <c r="AN550" s="41"/>
    </row>
    <row r="551" spans="37:40" ht="15.75" customHeight="1" x14ac:dyDescent="0.2">
      <c r="AK551" s="41"/>
      <c r="AL551" s="41"/>
      <c r="AM551" s="41"/>
      <c r="AN551" s="41"/>
    </row>
    <row r="552" spans="37:40" ht="15.75" customHeight="1" x14ac:dyDescent="0.2">
      <c r="AK552" s="41"/>
      <c r="AL552" s="41"/>
      <c r="AM552" s="41"/>
      <c r="AN552" s="41"/>
    </row>
    <row r="553" spans="37:40" ht="15.75" customHeight="1" x14ac:dyDescent="0.2">
      <c r="AK553" s="41"/>
      <c r="AL553" s="41"/>
      <c r="AM553" s="41"/>
      <c r="AN553" s="41"/>
    </row>
    <row r="554" spans="37:40" ht="15.75" customHeight="1" x14ac:dyDescent="0.2">
      <c r="AK554" s="41"/>
      <c r="AL554" s="41"/>
      <c r="AM554" s="41"/>
      <c r="AN554" s="41"/>
    </row>
    <row r="555" spans="37:40" ht="15.75" customHeight="1" x14ac:dyDescent="0.2">
      <c r="AK555" s="41"/>
      <c r="AL555" s="41"/>
      <c r="AM555" s="41"/>
      <c r="AN555" s="41"/>
    </row>
    <row r="556" spans="37:40" ht="15.75" customHeight="1" x14ac:dyDescent="0.2">
      <c r="AK556" s="41"/>
      <c r="AL556" s="41"/>
      <c r="AM556" s="41"/>
      <c r="AN556" s="41"/>
    </row>
    <row r="557" spans="37:40" ht="15.75" customHeight="1" x14ac:dyDescent="0.2">
      <c r="AK557" s="41"/>
      <c r="AL557" s="41"/>
      <c r="AM557" s="41"/>
      <c r="AN557" s="41"/>
    </row>
    <row r="558" spans="37:40" ht="15.75" customHeight="1" x14ac:dyDescent="0.2">
      <c r="AK558" s="41"/>
      <c r="AL558" s="41"/>
      <c r="AM558" s="41"/>
      <c r="AN558" s="41"/>
    </row>
    <row r="559" spans="37:40" ht="15.75" customHeight="1" x14ac:dyDescent="0.2">
      <c r="AK559" s="41"/>
      <c r="AL559" s="41"/>
      <c r="AM559" s="41"/>
      <c r="AN559" s="41"/>
    </row>
    <row r="560" spans="37:40" ht="15.75" customHeight="1" x14ac:dyDescent="0.2">
      <c r="AK560" s="41"/>
      <c r="AL560" s="41"/>
      <c r="AM560" s="41"/>
      <c r="AN560" s="41"/>
    </row>
    <row r="561" spans="37:40" ht="15.75" customHeight="1" x14ac:dyDescent="0.2">
      <c r="AK561" s="41"/>
      <c r="AL561" s="41"/>
      <c r="AM561" s="41"/>
      <c r="AN561" s="41"/>
    </row>
    <row r="562" spans="37:40" ht="15.75" customHeight="1" x14ac:dyDescent="0.2">
      <c r="AK562" s="41"/>
      <c r="AL562" s="41"/>
      <c r="AM562" s="41"/>
      <c r="AN562" s="41"/>
    </row>
    <row r="563" spans="37:40" ht="15.75" customHeight="1" x14ac:dyDescent="0.2">
      <c r="AK563" s="41"/>
      <c r="AL563" s="41"/>
      <c r="AM563" s="41"/>
      <c r="AN563" s="41"/>
    </row>
    <row r="564" spans="37:40" ht="15.75" customHeight="1" x14ac:dyDescent="0.2">
      <c r="AK564" s="41"/>
      <c r="AL564" s="41"/>
      <c r="AM564" s="41"/>
      <c r="AN564" s="41"/>
    </row>
    <row r="565" spans="37:40" ht="15.75" customHeight="1" x14ac:dyDescent="0.2">
      <c r="AK565" s="41"/>
      <c r="AL565" s="41"/>
      <c r="AM565" s="41"/>
      <c r="AN565" s="41"/>
    </row>
    <row r="566" spans="37:40" ht="15.75" customHeight="1" x14ac:dyDescent="0.2">
      <c r="AK566" s="41"/>
      <c r="AL566" s="41"/>
      <c r="AM566" s="41"/>
      <c r="AN566" s="41"/>
    </row>
    <row r="567" spans="37:40" ht="15.75" customHeight="1" x14ac:dyDescent="0.2">
      <c r="AK567" s="41"/>
      <c r="AL567" s="41"/>
      <c r="AM567" s="41"/>
      <c r="AN567" s="41"/>
    </row>
    <row r="568" spans="37:40" ht="15.75" customHeight="1" x14ac:dyDescent="0.2">
      <c r="AK568" s="41"/>
      <c r="AL568" s="41"/>
      <c r="AM568" s="41"/>
      <c r="AN568" s="41"/>
    </row>
    <row r="569" spans="37:40" ht="15.75" customHeight="1" x14ac:dyDescent="0.2">
      <c r="AK569" s="41"/>
      <c r="AL569" s="41"/>
      <c r="AM569" s="41"/>
      <c r="AN569" s="41"/>
    </row>
    <row r="570" spans="37:40" ht="15.75" customHeight="1" x14ac:dyDescent="0.2">
      <c r="AK570" s="41"/>
      <c r="AL570" s="41"/>
      <c r="AM570" s="41"/>
      <c r="AN570" s="41"/>
    </row>
    <row r="571" spans="37:40" ht="15.75" customHeight="1" x14ac:dyDescent="0.2">
      <c r="AK571" s="41"/>
      <c r="AL571" s="41"/>
      <c r="AM571" s="41"/>
      <c r="AN571" s="41"/>
    </row>
    <row r="572" spans="37:40" ht="15.75" customHeight="1" x14ac:dyDescent="0.2">
      <c r="AK572" s="41"/>
      <c r="AL572" s="41"/>
      <c r="AM572" s="41"/>
      <c r="AN572" s="41"/>
    </row>
    <row r="573" spans="37:40" ht="15.75" customHeight="1" x14ac:dyDescent="0.2">
      <c r="AK573" s="41"/>
      <c r="AL573" s="41"/>
      <c r="AM573" s="41"/>
      <c r="AN573" s="41"/>
    </row>
    <row r="574" spans="37:40" ht="15.75" customHeight="1" x14ac:dyDescent="0.2">
      <c r="AK574" s="41"/>
      <c r="AL574" s="41"/>
      <c r="AM574" s="41"/>
      <c r="AN574" s="41"/>
    </row>
    <row r="575" spans="37:40" ht="15.75" customHeight="1" x14ac:dyDescent="0.2">
      <c r="AK575" s="41"/>
      <c r="AL575" s="41"/>
      <c r="AM575" s="41"/>
      <c r="AN575" s="41"/>
    </row>
    <row r="576" spans="37:40" ht="15.75" customHeight="1" x14ac:dyDescent="0.2">
      <c r="AK576" s="41"/>
      <c r="AL576" s="41"/>
      <c r="AM576" s="41"/>
      <c r="AN576" s="41"/>
    </row>
    <row r="577" spans="37:40" ht="15.75" customHeight="1" x14ac:dyDescent="0.2">
      <c r="AK577" s="41"/>
      <c r="AL577" s="41"/>
      <c r="AM577" s="41"/>
      <c r="AN577" s="41"/>
    </row>
    <row r="578" spans="37:40" ht="15.75" customHeight="1" x14ac:dyDescent="0.2">
      <c r="AK578" s="41"/>
      <c r="AL578" s="41"/>
      <c r="AM578" s="41"/>
      <c r="AN578" s="41"/>
    </row>
    <row r="579" spans="37:40" ht="15.75" customHeight="1" x14ac:dyDescent="0.2">
      <c r="AK579" s="41"/>
      <c r="AL579" s="41"/>
      <c r="AM579" s="41"/>
      <c r="AN579" s="41"/>
    </row>
    <row r="580" spans="37:40" ht="15.75" customHeight="1" x14ac:dyDescent="0.2">
      <c r="AK580" s="41"/>
      <c r="AL580" s="41"/>
      <c r="AM580" s="41"/>
      <c r="AN580" s="41"/>
    </row>
    <row r="581" spans="37:40" ht="15.75" customHeight="1" x14ac:dyDescent="0.2">
      <c r="AK581" s="41"/>
      <c r="AL581" s="41"/>
      <c r="AM581" s="41"/>
      <c r="AN581" s="41"/>
    </row>
    <row r="582" spans="37:40" ht="15.75" customHeight="1" x14ac:dyDescent="0.2">
      <c r="AK582" s="41"/>
      <c r="AL582" s="41"/>
      <c r="AM582" s="41"/>
      <c r="AN582" s="41"/>
    </row>
    <row r="583" spans="37:40" ht="15.75" customHeight="1" x14ac:dyDescent="0.2">
      <c r="AK583" s="41"/>
      <c r="AL583" s="41"/>
      <c r="AM583" s="41"/>
      <c r="AN583" s="41"/>
    </row>
    <row r="584" spans="37:40" ht="15.75" customHeight="1" x14ac:dyDescent="0.2">
      <c r="AK584" s="41"/>
      <c r="AL584" s="41"/>
      <c r="AM584" s="41"/>
      <c r="AN584" s="41"/>
    </row>
    <row r="585" spans="37:40" ht="15.75" customHeight="1" x14ac:dyDescent="0.2">
      <c r="AK585" s="41"/>
      <c r="AL585" s="41"/>
      <c r="AM585" s="41"/>
      <c r="AN585" s="41"/>
    </row>
    <row r="586" spans="37:40" ht="15.75" customHeight="1" x14ac:dyDescent="0.2">
      <c r="AK586" s="41"/>
      <c r="AL586" s="41"/>
      <c r="AM586" s="41"/>
      <c r="AN586" s="41"/>
    </row>
    <row r="587" spans="37:40" ht="15.75" customHeight="1" x14ac:dyDescent="0.2">
      <c r="AK587" s="41"/>
      <c r="AL587" s="41"/>
      <c r="AM587" s="41"/>
      <c r="AN587" s="41"/>
    </row>
    <row r="588" spans="37:40" ht="15.75" customHeight="1" x14ac:dyDescent="0.2">
      <c r="AK588" s="41"/>
      <c r="AL588" s="41"/>
      <c r="AM588" s="41"/>
      <c r="AN588" s="41"/>
    </row>
    <row r="589" spans="37:40" ht="15.75" customHeight="1" x14ac:dyDescent="0.2">
      <c r="AK589" s="41"/>
      <c r="AL589" s="41"/>
      <c r="AM589" s="41"/>
      <c r="AN589" s="41"/>
    </row>
    <row r="590" spans="37:40" ht="15.75" customHeight="1" x14ac:dyDescent="0.2">
      <c r="AK590" s="41"/>
      <c r="AL590" s="41"/>
      <c r="AM590" s="41"/>
      <c r="AN590" s="41"/>
    </row>
    <row r="591" spans="37:40" ht="15.75" customHeight="1" x14ac:dyDescent="0.2">
      <c r="AK591" s="41"/>
      <c r="AL591" s="41"/>
      <c r="AM591" s="41"/>
      <c r="AN591" s="41"/>
    </row>
    <row r="592" spans="37:40" ht="15.75" customHeight="1" x14ac:dyDescent="0.2">
      <c r="AK592" s="41"/>
      <c r="AL592" s="41"/>
      <c r="AM592" s="41"/>
      <c r="AN592" s="41"/>
    </row>
    <row r="593" spans="37:40" ht="15.75" customHeight="1" x14ac:dyDescent="0.2">
      <c r="AK593" s="41"/>
      <c r="AL593" s="41"/>
      <c r="AM593" s="41"/>
      <c r="AN593" s="41"/>
    </row>
    <row r="594" spans="37:40" ht="15.75" customHeight="1" x14ac:dyDescent="0.2">
      <c r="AK594" s="41"/>
      <c r="AL594" s="41"/>
      <c r="AM594" s="41"/>
      <c r="AN594" s="41"/>
    </row>
    <row r="595" spans="37:40" ht="15.75" customHeight="1" x14ac:dyDescent="0.2">
      <c r="AK595" s="41"/>
      <c r="AL595" s="41"/>
      <c r="AM595" s="41"/>
      <c r="AN595" s="41"/>
    </row>
    <row r="596" spans="37:40" ht="15.75" customHeight="1" x14ac:dyDescent="0.2">
      <c r="AK596" s="41"/>
      <c r="AL596" s="41"/>
      <c r="AM596" s="41"/>
      <c r="AN596" s="41"/>
    </row>
    <row r="597" spans="37:40" ht="15.75" customHeight="1" x14ac:dyDescent="0.2">
      <c r="AK597" s="41"/>
      <c r="AL597" s="41"/>
      <c r="AM597" s="41"/>
      <c r="AN597" s="41"/>
    </row>
    <row r="598" spans="37:40" ht="15.75" customHeight="1" x14ac:dyDescent="0.2">
      <c r="AK598" s="41"/>
      <c r="AL598" s="41"/>
      <c r="AM598" s="41"/>
      <c r="AN598" s="41"/>
    </row>
    <row r="599" spans="37:40" ht="15.75" customHeight="1" x14ac:dyDescent="0.2">
      <c r="AK599" s="41"/>
      <c r="AL599" s="41"/>
      <c r="AM599" s="41"/>
      <c r="AN599" s="41"/>
    </row>
    <row r="600" spans="37:40" ht="15.75" customHeight="1" x14ac:dyDescent="0.2">
      <c r="AK600" s="41"/>
      <c r="AL600" s="41"/>
      <c r="AM600" s="41"/>
      <c r="AN600" s="41"/>
    </row>
    <row r="601" spans="37:40" ht="15.75" customHeight="1" x14ac:dyDescent="0.2">
      <c r="AK601" s="41"/>
      <c r="AL601" s="41"/>
      <c r="AM601" s="41"/>
      <c r="AN601" s="41"/>
    </row>
    <row r="602" spans="37:40" ht="15.75" customHeight="1" x14ac:dyDescent="0.2">
      <c r="AK602" s="41"/>
      <c r="AL602" s="41"/>
      <c r="AM602" s="41"/>
      <c r="AN602" s="41"/>
    </row>
    <row r="603" spans="37:40" ht="15.75" customHeight="1" x14ac:dyDescent="0.2">
      <c r="AK603" s="41"/>
      <c r="AL603" s="41"/>
      <c r="AM603" s="41"/>
      <c r="AN603" s="41"/>
    </row>
    <row r="604" spans="37:40" ht="15.75" customHeight="1" x14ac:dyDescent="0.2">
      <c r="AK604" s="41"/>
      <c r="AL604" s="41"/>
      <c r="AM604" s="41"/>
      <c r="AN604" s="41"/>
    </row>
    <row r="605" spans="37:40" ht="15.75" customHeight="1" x14ac:dyDescent="0.2">
      <c r="AK605" s="41"/>
      <c r="AL605" s="41"/>
      <c r="AM605" s="41"/>
      <c r="AN605" s="41"/>
    </row>
    <row r="606" spans="37:40" ht="15.75" customHeight="1" x14ac:dyDescent="0.2">
      <c r="AK606" s="41"/>
      <c r="AL606" s="41"/>
      <c r="AM606" s="41"/>
      <c r="AN606" s="41"/>
    </row>
    <row r="607" spans="37:40" ht="15.75" customHeight="1" x14ac:dyDescent="0.2">
      <c r="AK607" s="41"/>
      <c r="AL607" s="41"/>
      <c r="AM607" s="41"/>
      <c r="AN607" s="41"/>
    </row>
    <row r="608" spans="37:40" ht="15.75" customHeight="1" x14ac:dyDescent="0.2">
      <c r="AK608" s="41"/>
      <c r="AL608" s="41"/>
      <c r="AM608" s="41"/>
      <c r="AN608" s="41"/>
    </row>
    <row r="609" spans="37:40" ht="15.75" customHeight="1" x14ac:dyDescent="0.2">
      <c r="AK609" s="41"/>
      <c r="AL609" s="41"/>
      <c r="AM609" s="41"/>
      <c r="AN609" s="41"/>
    </row>
    <row r="610" spans="37:40" ht="15.75" customHeight="1" x14ac:dyDescent="0.2">
      <c r="AK610" s="41"/>
      <c r="AL610" s="41"/>
      <c r="AM610" s="41"/>
      <c r="AN610" s="41"/>
    </row>
    <row r="611" spans="37:40" ht="15.75" customHeight="1" x14ac:dyDescent="0.2">
      <c r="AK611" s="41"/>
      <c r="AL611" s="41"/>
      <c r="AM611" s="41"/>
      <c r="AN611" s="41"/>
    </row>
    <row r="612" spans="37:40" ht="15.75" customHeight="1" x14ac:dyDescent="0.2">
      <c r="AK612" s="41"/>
      <c r="AL612" s="41"/>
      <c r="AM612" s="41"/>
      <c r="AN612" s="41"/>
    </row>
    <row r="613" spans="37:40" ht="15.75" customHeight="1" x14ac:dyDescent="0.2">
      <c r="AK613" s="41"/>
      <c r="AL613" s="41"/>
      <c r="AM613" s="41"/>
      <c r="AN613" s="41"/>
    </row>
    <row r="614" spans="37:40" ht="15.75" customHeight="1" x14ac:dyDescent="0.2">
      <c r="AK614" s="41"/>
      <c r="AL614" s="41"/>
      <c r="AM614" s="41"/>
      <c r="AN614" s="41"/>
    </row>
    <row r="615" spans="37:40" ht="15.75" customHeight="1" x14ac:dyDescent="0.2">
      <c r="AK615" s="41"/>
      <c r="AL615" s="41"/>
      <c r="AM615" s="41"/>
      <c r="AN615" s="41"/>
    </row>
    <row r="616" spans="37:40" ht="15.75" customHeight="1" x14ac:dyDescent="0.2">
      <c r="AK616" s="41"/>
      <c r="AL616" s="41"/>
      <c r="AM616" s="41"/>
      <c r="AN616" s="41"/>
    </row>
    <row r="617" spans="37:40" ht="15.75" customHeight="1" x14ac:dyDescent="0.2">
      <c r="AK617" s="41"/>
      <c r="AL617" s="41"/>
      <c r="AM617" s="41"/>
      <c r="AN617" s="41"/>
    </row>
    <row r="618" spans="37:40" ht="15.75" customHeight="1" x14ac:dyDescent="0.2">
      <c r="AK618" s="41"/>
      <c r="AL618" s="41"/>
      <c r="AM618" s="41"/>
      <c r="AN618" s="41"/>
    </row>
    <row r="619" spans="37:40" ht="15.75" customHeight="1" x14ac:dyDescent="0.2">
      <c r="AK619" s="41"/>
      <c r="AL619" s="41"/>
      <c r="AM619" s="41"/>
      <c r="AN619" s="41"/>
    </row>
    <row r="620" spans="37:40" ht="15.75" customHeight="1" x14ac:dyDescent="0.2">
      <c r="AK620" s="41"/>
      <c r="AL620" s="41"/>
      <c r="AM620" s="41"/>
      <c r="AN620" s="41"/>
    </row>
    <row r="621" spans="37:40" ht="15.75" customHeight="1" x14ac:dyDescent="0.2">
      <c r="AK621" s="41"/>
      <c r="AL621" s="41"/>
      <c r="AM621" s="41"/>
      <c r="AN621" s="41"/>
    </row>
    <row r="622" spans="37:40" ht="15.75" customHeight="1" x14ac:dyDescent="0.2">
      <c r="AK622" s="41"/>
      <c r="AL622" s="41"/>
      <c r="AM622" s="41"/>
      <c r="AN622" s="41"/>
    </row>
    <row r="623" spans="37:40" ht="15.75" customHeight="1" x14ac:dyDescent="0.2">
      <c r="AK623" s="41"/>
      <c r="AL623" s="41"/>
      <c r="AM623" s="41"/>
      <c r="AN623" s="41"/>
    </row>
    <row r="624" spans="37:40" ht="15.75" customHeight="1" x14ac:dyDescent="0.2">
      <c r="AK624" s="41"/>
      <c r="AL624" s="41"/>
      <c r="AM624" s="41"/>
      <c r="AN624" s="41"/>
    </row>
    <row r="625" spans="37:40" ht="15.75" customHeight="1" x14ac:dyDescent="0.2">
      <c r="AK625" s="41"/>
      <c r="AL625" s="41"/>
      <c r="AM625" s="41"/>
      <c r="AN625" s="41"/>
    </row>
    <row r="626" spans="37:40" ht="15.75" customHeight="1" x14ac:dyDescent="0.2">
      <c r="AK626" s="41"/>
      <c r="AL626" s="41"/>
      <c r="AM626" s="41"/>
      <c r="AN626" s="41"/>
    </row>
    <row r="627" spans="37:40" ht="15.75" customHeight="1" x14ac:dyDescent="0.2">
      <c r="AK627" s="41"/>
      <c r="AL627" s="41"/>
      <c r="AM627" s="41"/>
      <c r="AN627" s="41"/>
    </row>
    <row r="628" spans="37:40" ht="15.75" customHeight="1" x14ac:dyDescent="0.2">
      <c r="AK628" s="41"/>
      <c r="AL628" s="41"/>
      <c r="AM628" s="41"/>
      <c r="AN628" s="41"/>
    </row>
    <row r="629" spans="37:40" ht="15.75" customHeight="1" x14ac:dyDescent="0.2">
      <c r="AK629" s="41"/>
      <c r="AL629" s="41"/>
      <c r="AM629" s="41"/>
      <c r="AN629" s="41"/>
    </row>
    <row r="630" spans="37:40" ht="15.75" customHeight="1" x14ac:dyDescent="0.2">
      <c r="AK630" s="41"/>
      <c r="AL630" s="41"/>
      <c r="AM630" s="41"/>
      <c r="AN630" s="41"/>
    </row>
    <row r="631" spans="37:40" ht="15.75" customHeight="1" x14ac:dyDescent="0.2">
      <c r="AK631" s="41"/>
      <c r="AL631" s="41"/>
      <c r="AM631" s="41"/>
      <c r="AN631" s="41"/>
    </row>
    <row r="632" spans="37:40" ht="15.75" customHeight="1" x14ac:dyDescent="0.2">
      <c r="AK632" s="41"/>
      <c r="AL632" s="41"/>
      <c r="AM632" s="41"/>
      <c r="AN632" s="41"/>
    </row>
    <row r="633" spans="37:40" ht="15.75" customHeight="1" x14ac:dyDescent="0.2">
      <c r="AK633" s="41"/>
      <c r="AL633" s="41"/>
      <c r="AM633" s="41"/>
      <c r="AN633" s="41"/>
    </row>
    <row r="634" spans="37:40" ht="15.75" customHeight="1" x14ac:dyDescent="0.2">
      <c r="AK634" s="41"/>
      <c r="AL634" s="41"/>
      <c r="AM634" s="41"/>
      <c r="AN634" s="41"/>
    </row>
    <row r="635" spans="37:40" ht="15.75" customHeight="1" x14ac:dyDescent="0.2">
      <c r="AK635" s="41"/>
      <c r="AL635" s="41"/>
      <c r="AM635" s="41"/>
      <c r="AN635" s="41"/>
    </row>
    <row r="636" spans="37:40" ht="15.75" customHeight="1" x14ac:dyDescent="0.2">
      <c r="AK636" s="41"/>
      <c r="AL636" s="41"/>
      <c r="AM636" s="41"/>
      <c r="AN636" s="41"/>
    </row>
    <row r="637" spans="37:40" ht="15.75" customHeight="1" x14ac:dyDescent="0.2">
      <c r="AK637" s="41"/>
      <c r="AL637" s="41"/>
      <c r="AM637" s="41"/>
      <c r="AN637" s="41"/>
    </row>
    <row r="638" spans="37:40" ht="15.75" customHeight="1" x14ac:dyDescent="0.2">
      <c r="AK638" s="41"/>
      <c r="AL638" s="41"/>
      <c r="AM638" s="41"/>
      <c r="AN638" s="41"/>
    </row>
    <row r="639" spans="37:40" ht="15.75" customHeight="1" x14ac:dyDescent="0.2">
      <c r="AK639" s="41"/>
      <c r="AL639" s="41"/>
      <c r="AM639" s="41"/>
      <c r="AN639" s="41"/>
    </row>
    <row r="640" spans="37:40" ht="15.75" customHeight="1" x14ac:dyDescent="0.2">
      <c r="AK640" s="41"/>
      <c r="AL640" s="41"/>
      <c r="AM640" s="41"/>
      <c r="AN640" s="41"/>
    </row>
    <row r="641" spans="37:40" ht="15.75" customHeight="1" x14ac:dyDescent="0.2">
      <c r="AK641" s="41"/>
      <c r="AL641" s="41"/>
      <c r="AM641" s="41"/>
      <c r="AN641" s="41"/>
    </row>
    <row r="642" spans="37:40" ht="15.75" customHeight="1" x14ac:dyDescent="0.2">
      <c r="AK642" s="41"/>
      <c r="AL642" s="41"/>
      <c r="AM642" s="41"/>
      <c r="AN642" s="41"/>
    </row>
    <row r="643" spans="37:40" ht="15.75" customHeight="1" x14ac:dyDescent="0.2">
      <c r="AK643" s="41"/>
      <c r="AL643" s="41"/>
      <c r="AM643" s="41"/>
      <c r="AN643" s="41"/>
    </row>
    <row r="644" spans="37:40" ht="15.75" customHeight="1" x14ac:dyDescent="0.2">
      <c r="AK644" s="41"/>
      <c r="AL644" s="41"/>
      <c r="AM644" s="41"/>
      <c r="AN644" s="41"/>
    </row>
    <row r="645" spans="37:40" ht="15.75" customHeight="1" x14ac:dyDescent="0.2">
      <c r="AK645" s="41"/>
      <c r="AL645" s="41"/>
      <c r="AM645" s="41"/>
      <c r="AN645" s="41"/>
    </row>
    <row r="646" spans="37:40" ht="15.75" customHeight="1" x14ac:dyDescent="0.2">
      <c r="AK646" s="41"/>
      <c r="AL646" s="41"/>
      <c r="AM646" s="41"/>
      <c r="AN646" s="41"/>
    </row>
    <row r="647" spans="37:40" ht="15.75" customHeight="1" x14ac:dyDescent="0.2">
      <c r="AK647" s="41"/>
      <c r="AL647" s="41"/>
      <c r="AM647" s="41"/>
      <c r="AN647" s="41"/>
    </row>
    <row r="648" spans="37:40" ht="15.75" customHeight="1" x14ac:dyDescent="0.2">
      <c r="AK648" s="41"/>
      <c r="AL648" s="41"/>
      <c r="AM648" s="41"/>
      <c r="AN648" s="41"/>
    </row>
    <row r="649" spans="37:40" ht="15.75" customHeight="1" x14ac:dyDescent="0.2">
      <c r="AK649" s="41"/>
      <c r="AL649" s="41"/>
      <c r="AM649" s="41"/>
      <c r="AN649" s="41"/>
    </row>
    <row r="650" spans="37:40" ht="15.75" customHeight="1" x14ac:dyDescent="0.2">
      <c r="AK650" s="41"/>
      <c r="AL650" s="41"/>
      <c r="AM650" s="41"/>
      <c r="AN650" s="41"/>
    </row>
    <row r="651" spans="37:40" ht="15.75" customHeight="1" x14ac:dyDescent="0.2">
      <c r="AK651" s="41"/>
      <c r="AL651" s="41"/>
      <c r="AM651" s="41"/>
      <c r="AN651" s="41"/>
    </row>
    <row r="652" spans="37:40" ht="15.75" customHeight="1" x14ac:dyDescent="0.2">
      <c r="AK652" s="41"/>
      <c r="AL652" s="41"/>
      <c r="AM652" s="41"/>
      <c r="AN652" s="41"/>
    </row>
    <row r="653" spans="37:40" ht="15.75" customHeight="1" x14ac:dyDescent="0.2">
      <c r="AK653" s="41"/>
      <c r="AL653" s="41"/>
      <c r="AM653" s="41"/>
      <c r="AN653" s="41"/>
    </row>
    <row r="654" spans="37:40" ht="15.75" customHeight="1" x14ac:dyDescent="0.2">
      <c r="AK654" s="41"/>
      <c r="AL654" s="41"/>
      <c r="AM654" s="41"/>
      <c r="AN654" s="41"/>
    </row>
    <row r="655" spans="37:40" ht="15.75" customHeight="1" x14ac:dyDescent="0.2">
      <c r="AK655" s="41"/>
      <c r="AL655" s="41"/>
      <c r="AM655" s="41"/>
      <c r="AN655" s="41"/>
    </row>
    <row r="656" spans="37:40" ht="15.75" customHeight="1" x14ac:dyDescent="0.2">
      <c r="AK656" s="41"/>
      <c r="AL656" s="41"/>
      <c r="AM656" s="41"/>
      <c r="AN656" s="41"/>
    </row>
    <row r="657" spans="37:40" ht="15.75" customHeight="1" x14ac:dyDescent="0.2">
      <c r="AK657" s="41"/>
      <c r="AL657" s="41"/>
      <c r="AM657" s="41"/>
      <c r="AN657" s="41"/>
    </row>
    <row r="658" spans="37:40" ht="15.75" customHeight="1" x14ac:dyDescent="0.2">
      <c r="AK658" s="41"/>
      <c r="AL658" s="41"/>
      <c r="AM658" s="41"/>
      <c r="AN658" s="41"/>
    </row>
    <row r="659" spans="37:40" ht="15.75" customHeight="1" x14ac:dyDescent="0.2">
      <c r="AK659" s="41"/>
      <c r="AL659" s="41"/>
      <c r="AM659" s="41"/>
      <c r="AN659" s="41"/>
    </row>
    <row r="660" spans="37:40" ht="15.75" customHeight="1" x14ac:dyDescent="0.2">
      <c r="AK660" s="41"/>
      <c r="AL660" s="41"/>
      <c r="AM660" s="41"/>
      <c r="AN660" s="41"/>
    </row>
    <row r="661" spans="37:40" ht="15.75" customHeight="1" x14ac:dyDescent="0.2">
      <c r="AK661" s="41"/>
      <c r="AL661" s="41"/>
      <c r="AM661" s="41"/>
      <c r="AN661" s="41"/>
    </row>
    <row r="662" spans="37:40" ht="15.75" customHeight="1" x14ac:dyDescent="0.2">
      <c r="AK662" s="41"/>
      <c r="AL662" s="41"/>
      <c r="AM662" s="41"/>
      <c r="AN662" s="41"/>
    </row>
    <row r="663" spans="37:40" ht="15.75" customHeight="1" x14ac:dyDescent="0.2">
      <c r="AK663" s="41"/>
      <c r="AL663" s="41"/>
      <c r="AM663" s="41"/>
      <c r="AN663" s="41"/>
    </row>
    <row r="664" spans="37:40" ht="15.75" customHeight="1" x14ac:dyDescent="0.2">
      <c r="AK664" s="41"/>
      <c r="AL664" s="41"/>
      <c r="AM664" s="41"/>
      <c r="AN664" s="41"/>
    </row>
    <row r="665" spans="37:40" ht="15.75" customHeight="1" x14ac:dyDescent="0.2">
      <c r="AK665" s="41"/>
      <c r="AL665" s="41"/>
      <c r="AM665" s="41"/>
      <c r="AN665" s="41"/>
    </row>
    <row r="666" spans="37:40" ht="15.75" customHeight="1" x14ac:dyDescent="0.2">
      <c r="AK666" s="41"/>
      <c r="AL666" s="41"/>
      <c r="AM666" s="41"/>
      <c r="AN666" s="41"/>
    </row>
    <row r="667" spans="37:40" ht="15.75" customHeight="1" x14ac:dyDescent="0.2">
      <c r="AK667" s="41"/>
      <c r="AL667" s="41"/>
      <c r="AM667" s="41"/>
      <c r="AN667" s="41"/>
    </row>
    <row r="668" spans="37:40" ht="15.75" customHeight="1" x14ac:dyDescent="0.2">
      <c r="AK668" s="41"/>
      <c r="AL668" s="41"/>
      <c r="AM668" s="41"/>
      <c r="AN668" s="41"/>
    </row>
    <row r="669" spans="37:40" ht="15.75" customHeight="1" x14ac:dyDescent="0.2">
      <c r="AK669" s="41"/>
      <c r="AL669" s="41"/>
      <c r="AM669" s="41"/>
      <c r="AN669" s="41"/>
    </row>
    <row r="670" spans="37:40" ht="15.75" customHeight="1" x14ac:dyDescent="0.2">
      <c r="AK670" s="41"/>
      <c r="AL670" s="41"/>
      <c r="AM670" s="41"/>
      <c r="AN670" s="41"/>
    </row>
    <row r="671" spans="37:40" ht="15.75" customHeight="1" x14ac:dyDescent="0.2">
      <c r="AK671" s="41"/>
      <c r="AL671" s="41"/>
      <c r="AM671" s="41"/>
      <c r="AN671" s="41"/>
    </row>
    <row r="672" spans="37:40" ht="15.75" customHeight="1" x14ac:dyDescent="0.2">
      <c r="AK672" s="41"/>
      <c r="AL672" s="41"/>
      <c r="AM672" s="41"/>
      <c r="AN672" s="41"/>
    </row>
    <row r="673" spans="37:40" ht="15.75" customHeight="1" x14ac:dyDescent="0.2">
      <c r="AK673" s="41"/>
      <c r="AL673" s="41"/>
      <c r="AM673" s="41"/>
      <c r="AN673" s="41"/>
    </row>
    <row r="674" spans="37:40" ht="15.75" customHeight="1" x14ac:dyDescent="0.2">
      <c r="AK674" s="41"/>
      <c r="AL674" s="41"/>
      <c r="AM674" s="41"/>
      <c r="AN674" s="41"/>
    </row>
    <row r="675" spans="37:40" ht="15.75" customHeight="1" x14ac:dyDescent="0.2">
      <c r="AK675" s="41"/>
      <c r="AL675" s="41"/>
      <c r="AM675" s="41"/>
      <c r="AN675" s="41"/>
    </row>
    <row r="676" spans="37:40" ht="15.75" customHeight="1" x14ac:dyDescent="0.2">
      <c r="AK676" s="41"/>
      <c r="AL676" s="41"/>
      <c r="AM676" s="41"/>
      <c r="AN676" s="41"/>
    </row>
    <row r="677" spans="37:40" ht="15.75" customHeight="1" x14ac:dyDescent="0.2">
      <c r="AK677" s="41"/>
      <c r="AL677" s="41"/>
      <c r="AM677" s="41"/>
      <c r="AN677" s="41"/>
    </row>
    <row r="678" spans="37:40" ht="15.75" customHeight="1" x14ac:dyDescent="0.2">
      <c r="AK678" s="41"/>
      <c r="AL678" s="41"/>
      <c r="AM678" s="41"/>
      <c r="AN678" s="41"/>
    </row>
    <row r="679" spans="37:40" ht="15.75" customHeight="1" x14ac:dyDescent="0.2">
      <c r="AK679" s="41"/>
      <c r="AL679" s="41"/>
      <c r="AM679" s="41"/>
      <c r="AN679" s="41"/>
    </row>
    <row r="680" spans="37:40" ht="15.75" customHeight="1" x14ac:dyDescent="0.2">
      <c r="AK680" s="41"/>
      <c r="AL680" s="41"/>
      <c r="AM680" s="41"/>
      <c r="AN680" s="41"/>
    </row>
    <row r="681" spans="37:40" ht="15.75" customHeight="1" x14ac:dyDescent="0.2">
      <c r="AK681" s="41"/>
      <c r="AL681" s="41"/>
      <c r="AM681" s="41"/>
      <c r="AN681" s="41"/>
    </row>
    <row r="682" spans="37:40" ht="15.75" customHeight="1" x14ac:dyDescent="0.2">
      <c r="AK682" s="41"/>
      <c r="AL682" s="41"/>
      <c r="AM682" s="41"/>
      <c r="AN682" s="41"/>
    </row>
    <row r="683" spans="37:40" ht="15.75" customHeight="1" x14ac:dyDescent="0.2">
      <c r="AK683" s="41"/>
      <c r="AL683" s="41"/>
      <c r="AM683" s="41"/>
      <c r="AN683" s="41"/>
    </row>
    <row r="684" spans="37:40" ht="15.75" customHeight="1" x14ac:dyDescent="0.2">
      <c r="AK684" s="41"/>
      <c r="AL684" s="41"/>
      <c r="AM684" s="41"/>
      <c r="AN684" s="41"/>
    </row>
    <row r="685" spans="37:40" ht="15.75" customHeight="1" x14ac:dyDescent="0.2">
      <c r="AK685" s="41"/>
      <c r="AL685" s="41"/>
      <c r="AM685" s="41"/>
      <c r="AN685" s="41"/>
    </row>
    <row r="686" spans="37:40" ht="15.75" customHeight="1" x14ac:dyDescent="0.2">
      <c r="AK686" s="41"/>
      <c r="AL686" s="41"/>
      <c r="AM686" s="41"/>
      <c r="AN686" s="41"/>
    </row>
    <row r="687" spans="37:40" ht="15.75" customHeight="1" x14ac:dyDescent="0.2">
      <c r="AK687" s="41"/>
      <c r="AL687" s="41"/>
      <c r="AM687" s="41"/>
      <c r="AN687" s="41"/>
    </row>
    <row r="688" spans="37:40" ht="15.75" customHeight="1" x14ac:dyDescent="0.2">
      <c r="AK688" s="41"/>
      <c r="AL688" s="41"/>
      <c r="AM688" s="41"/>
      <c r="AN688" s="41"/>
    </row>
    <row r="689" spans="37:40" ht="15.75" customHeight="1" x14ac:dyDescent="0.2">
      <c r="AK689" s="41"/>
      <c r="AL689" s="41"/>
      <c r="AM689" s="41"/>
      <c r="AN689" s="41"/>
    </row>
    <row r="690" spans="37:40" ht="15.75" customHeight="1" x14ac:dyDescent="0.2">
      <c r="AK690" s="41"/>
      <c r="AL690" s="41"/>
      <c r="AM690" s="41"/>
      <c r="AN690" s="41"/>
    </row>
    <row r="691" spans="37:40" ht="15.75" customHeight="1" x14ac:dyDescent="0.2">
      <c r="AK691" s="41"/>
      <c r="AL691" s="41"/>
      <c r="AM691" s="41"/>
      <c r="AN691" s="41"/>
    </row>
    <row r="692" spans="37:40" ht="15.75" customHeight="1" x14ac:dyDescent="0.2">
      <c r="AK692" s="41"/>
      <c r="AL692" s="41"/>
      <c r="AM692" s="41"/>
      <c r="AN692" s="41"/>
    </row>
    <row r="693" spans="37:40" ht="15.75" customHeight="1" x14ac:dyDescent="0.2">
      <c r="AK693" s="41"/>
      <c r="AL693" s="41"/>
      <c r="AM693" s="41"/>
      <c r="AN693" s="41"/>
    </row>
    <row r="694" spans="37:40" ht="15.75" customHeight="1" x14ac:dyDescent="0.2">
      <c r="AK694" s="41"/>
      <c r="AL694" s="41"/>
      <c r="AM694" s="41"/>
      <c r="AN694" s="41"/>
    </row>
    <row r="695" spans="37:40" ht="15.75" customHeight="1" x14ac:dyDescent="0.2">
      <c r="AK695" s="41"/>
      <c r="AL695" s="41"/>
      <c r="AM695" s="41"/>
      <c r="AN695" s="41"/>
    </row>
    <row r="696" spans="37:40" ht="15.75" customHeight="1" x14ac:dyDescent="0.2">
      <c r="AK696" s="41"/>
      <c r="AL696" s="41"/>
      <c r="AM696" s="41"/>
      <c r="AN696" s="41"/>
    </row>
    <row r="697" spans="37:40" ht="15.75" customHeight="1" x14ac:dyDescent="0.2">
      <c r="AK697" s="41"/>
      <c r="AL697" s="41"/>
      <c r="AM697" s="41"/>
      <c r="AN697" s="41"/>
    </row>
    <row r="698" spans="37:40" ht="15.75" customHeight="1" x14ac:dyDescent="0.2">
      <c r="AK698" s="41"/>
      <c r="AL698" s="41"/>
      <c r="AM698" s="41"/>
      <c r="AN698" s="41"/>
    </row>
    <row r="699" spans="37:40" ht="15.75" customHeight="1" x14ac:dyDescent="0.2">
      <c r="AK699" s="41"/>
      <c r="AL699" s="41"/>
      <c r="AM699" s="41"/>
      <c r="AN699" s="41"/>
    </row>
    <row r="700" spans="37:40" ht="15.75" customHeight="1" x14ac:dyDescent="0.2">
      <c r="AK700" s="41"/>
      <c r="AL700" s="41"/>
      <c r="AM700" s="41"/>
      <c r="AN700" s="41"/>
    </row>
    <row r="701" spans="37:40" ht="15.75" customHeight="1" x14ac:dyDescent="0.2">
      <c r="AK701" s="41"/>
      <c r="AL701" s="41"/>
      <c r="AM701" s="41"/>
      <c r="AN701" s="41"/>
    </row>
    <row r="702" spans="37:40" ht="15.75" customHeight="1" x14ac:dyDescent="0.2">
      <c r="AK702" s="41"/>
      <c r="AL702" s="41"/>
      <c r="AM702" s="41"/>
      <c r="AN702" s="41"/>
    </row>
    <row r="703" spans="37:40" ht="15.75" customHeight="1" x14ac:dyDescent="0.2">
      <c r="AK703" s="41"/>
      <c r="AL703" s="41"/>
      <c r="AM703" s="41"/>
      <c r="AN703" s="41"/>
    </row>
    <row r="704" spans="37:40" ht="15.75" customHeight="1" x14ac:dyDescent="0.2">
      <c r="AK704" s="41"/>
      <c r="AL704" s="41"/>
      <c r="AM704" s="41"/>
      <c r="AN704" s="41"/>
    </row>
    <row r="705" spans="37:40" ht="15.75" customHeight="1" x14ac:dyDescent="0.2">
      <c r="AK705" s="41"/>
      <c r="AL705" s="41"/>
      <c r="AM705" s="41"/>
      <c r="AN705" s="41"/>
    </row>
    <row r="706" spans="37:40" ht="15.75" customHeight="1" x14ac:dyDescent="0.2">
      <c r="AK706" s="41"/>
      <c r="AL706" s="41"/>
      <c r="AM706" s="41"/>
      <c r="AN706" s="41"/>
    </row>
    <row r="707" spans="37:40" ht="15.75" customHeight="1" x14ac:dyDescent="0.2">
      <c r="AK707" s="41"/>
      <c r="AL707" s="41"/>
      <c r="AM707" s="41"/>
      <c r="AN707" s="41"/>
    </row>
    <row r="708" spans="37:40" ht="15.75" customHeight="1" x14ac:dyDescent="0.2">
      <c r="AK708" s="41"/>
      <c r="AL708" s="41"/>
      <c r="AM708" s="41"/>
      <c r="AN708" s="41"/>
    </row>
    <row r="709" spans="37:40" ht="15.75" customHeight="1" x14ac:dyDescent="0.2">
      <c r="AK709" s="41"/>
      <c r="AL709" s="41"/>
      <c r="AM709" s="41"/>
      <c r="AN709" s="41"/>
    </row>
    <row r="710" spans="37:40" ht="15.75" customHeight="1" x14ac:dyDescent="0.2">
      <c r="AK710" s="41"/>
      <c r="AL710" s="41"/>
      <c r="AM710" s="41"/>
      <c r="AN710" s="41"/>
    </row>
    <row r="711" spans="37:40" ht="15.75" customHeight="1" x14ac:dyDescent="0.2">
      <c r="AK711" s="41"/>
      <c r="AL711" s="41"/>
      <c r="AM711" s="41"/>
      <c r="AN711" s="41"/>
    </row>
    <row r="712" spans="37:40" ht="15.75" customHeight="1" x14ac:dyDescent="0.2">
      <c r="AK712" s="41"/>
      <c r="AL712" s="41"/>
      <c r="AM712" s="41"/>
      <c r="AN712" s="41"/>
    </row>
    <row r="713" spans="37:40" ht="15.75" customHeight="1" x14ac:dyDescent="0.2">
      <c r="AK713" s="41"/>
      <c r="AL713" s="41"/>
      <c r="AM713" s="41"/>
      <c r="AN713" s="41"/>
    </row>
    <row r="714" spans="37:40" ht="15.75" customHeight="1" x14ac:dyDescent="0.2">
      <c r="AK714" s="41"/>
      <c r="AL714" s="41"/>
      <c r="AM714" s="41"/>
      <c r="AN714" s="41"/>
    </row>
    <row r="715" spans="37:40" ht="15.75" customHeight="1" x14ac:dyDescent="0.2">
      <c r="AK715" s="41"/>
      <c r="AL715" s="41"/>
      <c r="AM715" s="41"/>
      <c r="AN715" s="41"/>
    </row>
    <row r="716" spans="37:40" ht="15.75" customHeight="1" x14ac:dyDescent="0.2">
      <c r="AK716" s="41"/>
      <c r="AL716" s="41"/>
      <c r="AM716" s="41"/>
      <c r="AN716" s="41"/>
    </row>
    <row r="717" spans="37:40" ht="15.75" customHeight="1" x14ac:dyDescent="0.2">
      <c r="AK717" s="41"/>
      <c r="AL717" s="41"/>
      <c r="AM717" s="41"/>
      <c r="AN717" s="41"/>
    </row>
    <row r="718" spans="37:40" ht="15.75" customHeight="1" x14ac:dyDescent="0.2">
      <c r="AK718" s="41"/>
      <c r="AL718" s="41"/>
      <c r="AM718" s="41"/>
      <c r="AN718" s="41"/>
    </row>
    <row r="719" spans="37:40" ht="15.75" customHeight="1" x14ac:dyDescent="0.2">
      <c r="AK719" s="41"/>
      <c r="AL719" s="41"/>
      <c r="AM719" s="41"/>
      <c r="AN719" s="41"/>
    </row>
    <row r="720" spans="37:40" ht="15.75" customHeight="1" x14ac:dyDescent="0.2">
      <c r="AK720" s="41"/>
      <c r="AL720" s="41"/>
      <c r="AM720" s="41"/>
      <c r="AN720" s="41"/>
    </row>
    <row r="721" spans="37:40" ht="15.75" customHeight="1" x14ac:dyDescent="0.2">
      <c r="AK721" s="41"/>
      <c r="AL721" s="41"/>
      <c r="AM721" s="41"/>
      <c r="AN721" s="41"/>
    </row>
    <row r="722" spans="37:40" ht="15.75" customHeight="1" x14ac:dyDescent="0.2">
      <c r="AK722" s="41"/>
      <c r="AL722" s="41"/>
      <c r="AM722" s="41"/>
      <c r="AN722" s="41"/>
    </row>
    <row r="723" spans="37:40" ht="15.75" customHeight="1" x14ac:dyDescent="0.2">
      <c r="AK723" s="41"/>
      <c r="AL723" s="41"/>
      <c r="AM723" s="41"/>
      <c r="AN723" s="41"/>
    </row>
    <row r="724" spans="37:40" ht="15.75" customHeight="1" x14ac:dyDescent="0.2">
      <c r="AK724" s="41"/>
      <c r="AL724" s="41"/>
      <c r="AM724" s="41"/>
      <c r="AN724" s="41"/>
    </row>
    <row r="725" spans="37:40" ht="15.75" customHeight="1" x14ac:dyDescent="0.2">
      <c r="AK725" s="41"/>
      <c r="AL725" s="41"/>
      <c r="AM725" s="41"/>
      <c r="AN725" s="41"/>
    </row>
    <row r="726" spans="37:40" ht="15.75" customHeight="1" x14ac:dyDescent="0.2">
      <c r="AK726" s="41"/>
      <c r="AL726" s="41"/>
      <c r="AM726" s="41"/>
      <c r="AN726" s="41"/>
    </row>
    <row r="727" spans="37:40" ht="15.75" customHeight="1" x14ac:dyDescent="0.2">
      <c r="AK727" s="41"/>
      <c r="AL727" s="41"/>
      <c r="AM727" s="41"/>
      <c r="AN727" s="41"/>
    </row>
    <row r="728" spans="37:40" ht="15.75" customHeight="1" x14ac:dyDescent="0.2">
      <c r="AK728" s="41"/>
      <c r="AL728" s="41"/>
      <c r="AM728" s="41"/>
      <c r="AN728" s="41"/>
    </row>
    <row r="729" spans="37:40" ht="15.75" customHeight="1" x14ac:dyDescent="0.2">
      <c r="AK729" s="41"/>
      <c r="AL729" s="41"/>
      <c r="AM729" s="41"/>
      <c r="AN729" s="41"/>
    </row>
    <row r="730" spans="37:40" ht="15.75" customHeight="1" x14ac:dyDescent="0.2">
      <c r="AK730" s="41"/>
      <c r="AL730" s="41"/>
      <c r="AM730" s="41"/>
      <c r="AN730" s="41"/>
    </row>
    <row r="731" spans="37:40" ht="15.75" customHeight="1" x14ac:dyDescent="0.2">
      <c r="AK731" s="41"/>
      <c r="AL731" s="41"/>
      <c r="AM731" s="41"/>
      <c r="AN731" s="41"/>
    </row>
    <row r="732" spans="37:40" ht="15.75" customHeight="1" x14ac:dyDescent="0.2">
      <c r="AK732" s="41"/>
      <c r="AL732" s="41"/>
      <c r="AM732" s="41"/>
      <c r="AN732" s="41"/>
    </row>
    <row r="733" spans="37:40" ht="15.75" customHeight="1" x14ac:dyDescent="0.2">
      <c r="AK733" s="41"/>
      <c r="AL733" s="41"/>
      <c r="AM733" s="41"/>
      <c r="AN733" s="41"/>
    </row>
    <row r="734" spans="37:40" ht="15.75" customHeight="1" x14ac:dyDescent="0.2">
      <c r="AK734" s="41"/>
      <c r="AL734" s="41"/>
      <c r="AM734" s="41"/>
      <c r="AN734" s="41"/>
    </row>
    <row r="735" spans="37:40" ht="15.75" customHeight="1" x14ac:dyDescent="0.2">
      <c r="AK735" s="41"/>
      <c r="AL735" s="41"/>
      <c r="AM735" s="41"/>
      <c r="AN735" s="41"/>
    </row>
    <row r="736" spans="37:40" ht="15.75" customHeight="1" x14ac:dyDescent="0.2">
      <c r="AK736" s="41"/>
      <c r="AL736" s="41"/>
      <c r="AM736" s="41"/>
      <c r="AN736" s="41"/>
    </row>
    <row r="737" spans="37:40" ht="15.75" customHeight="1" x14ac:dyDescent="0.2">
      <c r="AK737" s="41"/>
      <c r="AL737" s="41"/>
      <c r="AM737" s="41"/>
      <c r="AN737" s="41"/>
    </row>
    <row r="738" spans="37:40" ht="15.75" customHeight="1" x14ac:dyDescent="0.2">
      <c r="AK738" s="41"/>
      <c r="AL738" s="41"/>
      <c r="AM738" s="41"/>
      <c r="AN738" s="41"/>
    </row>
    <row r="739" spans="37:40" ht="15.75" customHeight="1" x14ac:dyDescent="0.2">
      <c r="AK739" s="41"/>
      <c r="AL739" s="41"/>
      <c r="AM739" s="41"/>
      <c r="AN739" s="41"/>
    </row>
    <row r="740" spans="37:40" ht="15.75" customHeight="1" x14ac:dyDescent="0.2">
      <c r="AK740" s="41"/>
      <c r="AL740" s="41"/>
      <c r="AM740" s="41"/>
      <c r="AN740" s="41"/>
    </row>
    <row r="741" spans="37:40" ht="15.75" customHeight="1" x14ac:dyDescent="0.2">
      <c r="AK741" s="41"/>
      <c r="AL741" s="41"/>
      <c r="AM741" s="41"/>
      <c r="AN741" s="41"/>
    </row>
    <row r="742" spans="37:40" ht="15.75" customHeight="1" x14ac:dyDescent="0.2">
      <c r="AK742" s="41"/>
      <c r="AL742" s="41"/>
      <c r="AM742" s="41"/>
      <c r="AN742" s="41"/>
    </row>
    <row r="743" spans="37:40" ht="15.75" customHeight="1" x14ac:dyDescent="0.2">
      <c r="AK743" s="41"/>
      <c r="AL743" s="41"/>
      <c r="AM743" s="41"/>
      <c r="AN743" s="41"/>
    </row>
    <row r="744" spans="37:40" ht="15.75" customHeight="1" x14ac:dyDescent="0.2">
      <c r="AK744" s="41"/>
      <c r="AL744" s="41"/>
      <c r="AM744" s="41"/>
      <c r="AN744" s="41"/>
    </row>
    <row r="745" spans="37:40" ht="15.75" customHeight="1" x14ac:dyDescent="0.2">
      <c r="AK745" s="41"/>
      <c r="AL745" s="41"/>
      <c r="AM745" s="41"/>
      <c r="AN745" s="41"/>
    </row>
    <row r="746" spans="37:40" ht="15.75" customHeight="1" x14ac:dyDescent="0.2">
      <c r="AK746" s="41"/>
      <c r="AL746" s="41"/>
      <c r="AM746" s="41"/>
      <c r="AN746" s="41"/>
    </row>
    <row r="747" spans="37:40" ht="15.75" customHeight="1" x14ac:dyDescent="0.2">
      <c r="AK747" s="41"/>
      <c r="AL747" s="41"/>
      <c r="AM747" s="41"/>
      <c r="AN747" s="41"/>
    </row>
    <row r="748" spans="37:40" ht="15.75" customHeight="1" x14ac:dyDescent="0.2">
      <c r="AK748" s="41"/>
      <c r="AL748" s="41"/>
      <c r="AM748" s="41"/>
      <c r="AN748" s="41"/>
    </row>
    <row r="749" spans="37:40" ht="15.75" customHeight="1" x14ac:dyDescent="0.2">
      <c r="AK749" s="41"/>
      <c r="AL749" s="41"/>
      <c r="AM749" s="41"/>
      <c r="AN749" s="41"/>
    </row>
    <row r="750" spans="37:40" ht="15.75" customHeight="1" x14ac:dyDescent="0.2">
      <c r="AK750" s="41"/>
      <c r="AL750" s="41"/>
      <c r="AM750" s="41"/>
      <c r="AN750" s="41"/>
    </row>
    <row r="751" spans="37:40" ht="15.75" customHeight="1" x14ac:dyDescent="0.2">
      <c r="AK751" s="41"/>
      <c r="AL751" s="41"/>
      <c r="AM751" s="41"/>
      <c r="AN751" s="41"/>
    </row>
    <row r="752" spans="37:40" ht="15.75" customHeight="1" x14ac:dyDescent="0.2">
      <c r="AK752" s="41"/>
      <c r="AL752" s="41"/>
      <c r="AM752" s="41"/>
      <c r="AN752" s="41"/>
    </row>
    <row r="753" spans="37:40" ht="15.75" customHeight="1" x14ac:dyDescent="0.2">
      <c r="AK753" s="41"/>
      <c r="AL753" s="41"/>
      <c r="AM753" s="41"/>
      <c r="AN753" s="41"/>
    </row>
    <row r="754" spans="37:40" ht="15.75" customHeight="1" x14ac:dyDescent="0.2">
      <c r="AK754" s="41"/>
      <c r="AL754" s="41"/>
      <c r="AM754" s="41"/>
      <c r="AN754" s="41"/>
    </row>
    <row r="755" spans="37:40" ht="15.75" customHeight="1" x14ac:dyDescent="0.2">
      <c r="AK755" s="41"/>
      <c r="AL755" s="41"/>
      <c r="AM755" s="41"/>
      <c r="AN755" s="41"/>
    </row>
    <row r="756" spans="37:40" ht="15.75" customHeight="1" x14ac:dyDescent="0.2">
      <c r="AK756" s="41"/>
      <c r="AL756" s="41"/>
      <c r="AM756" s="41"/>
      <c r="AN756" s="41"/>
    </row>
    <row r="757" spans="37:40" ht="15.75" customHeight="1" x14ac:dyDescent="0.2">
      <c r="AK757" s="41"/>
      <c r="AL757" s="41"/>
      <c r="AM757" s="41"/>
      <c r="AN757" s="41"/>
    </row>
    <row r="758" spans="37:40" ht="15.75" customHeight="1" x14ac:dyDescent="0.2">
      <c r="AK758" s="41"/>
      <c r="AL758" s="41"/>
      <c r="AM758" s="41"/>
      <c r="AN758" s="41"/>
    </row>
    <row r="759" spans="37:40" ht="15.75" customHeight="1" x14ac:dyDescent="0.2">
      <c r="AK759" s="41"/>
      <c r="AL759" s="41"/>
      <c r="AM759" s="41"/>
      <c r="AN759" s="41"/>
    </row>
    <row r="760" spans="37:40" ht="15.75" customHeight="1" x14ac:dyDescent="0.2">
      <c r="AK760" s="41"/>
      <c r="AL760" s="41"/>
      <c r="AM760" s="41"/>
      <c r="AN760" s="41"/>
    </row>
    <row r="761" spans="37:40" ht="15.75" customHeight="1" x14ac:dyDescent="0.2">
      <c r="AK761" s="41"/>
      <c r="AL761" s="41"/>
      <c r="AM761" s="41"/>
      <c r="AN761" s="41"/>
    </row>
    <row r="762" spans="37:40" ht="15.75" customHeight="1" x14ac:dyDescent="0.2">
      <c r="AK762" s="41"/>
      <c r="AL762" s="41"/>
      <c r="AM762" s="41"/>
      <c r="AN762" s="41"/>
    </row>
    <row r="763" spans="37:40" ht="15.75" customHeight="1" x14ac:dyDescent="0.2">
      <c r="AK763" s="41"/>
      <c r="AL763" s="41"/>
      <c r="AM763" s="41"/>
      <c r="AN763" s="41"/>
    </row>
    <row r="764" spans="37:40" ht="15.75" customHeight="1" x14ac:dyDescent="0.2">
      <c r="AK764" s="41"/>
      <c r="AL764" s="41"/>
      <c r="AM764" s="41"/>
      <c r="AN764" s="41"/>
    </row>
    <row r="765" spans="37:40" ht="15.75" customHeight="1" x14ac:dyDescent="0.2">
      <c r="AK765" s="41"/>
      <c r="AL765" s="41"/>
      <c r="AM765" s="41"/>
      <c r="AN765" s="41"/>
    </row>
    <row r="766" spans="37:40" ht="15.75" customHeight="1" x14ac:dyDescent="0.2">
      <c r="AK766" s="41"/>
      <c r="AL766" s="41"/>
      <c r="AM766" s="41"/>
      <c r="AN766" s="41"/>
    </row>
    <row r="767" spans="37:40" ht="15.75" customHeight="1" x14ac:dyDescent="0.2">
      <c r="AK767" s="41"/>
      <c r="AL767" s="41"/>
      <c r="AM767" s="41"/>
      <c r="AN767" s="41"/>
    </row>
    <row r="768" spans="37:40" ht="15.75" customHeight="1" x14ac:dyDescent="0.2">
      <c r="AK768" s="41"/>
      <c r="AL768" s="41"/>
      <c r="AM768" s="41"/>
      <c r="AN768" s="41"/>
    </row>
    <row r="769" spans="37:40" ht="15.75" customHeight="1" x14ac:dyDescent="0.2">
      <c r="AK769" s="41"/>
      <c r="AL769" s="41"/>
      <c r="AM769" s="41"/>
      <c r="AN769" s="41"/>
    </row>
    <row r="770" spans="37:40" ht="15.75" customHeight="1" x14ac:dyDescent="0.2">
      <c r="AK770" s="41"/>
      <c r="AL770" s="41"/>
      <c r="AM770" s="41"/>
      <c r="AN770" s="41"/>
    </row>
    <row r="771" spans="37:40" ht="15.75" customHeight="1" x14ac:dyDescent="0.2">
      <c r="AK771" s="41"/>
      <c r="AL771" s="41"/>
      <c r="AM771" s="41"/>
      <c r="AN771" s="41"/>
    </row>
    <row r="772" spans="37:40" ht="15.75" customHeight="1" x14ac:dyDescent="0.2">
      <c r="AK772" s="41"/>
      <c r="AL772" s="41"/>
      <c r="AM772" s="41"/>
      <c r="AN772" s="41"/>
    </row>
    <row r="773" spans="37:40" ht="15.75" customHeight="1" x14ac:dyDescent="0.2">
      <c r="AK773" s="41"/>
      <c r="AL773" s="41"/>
      <c r="AM773" s="41"/>
      <c r="AN773" s="41"/>
    </row>
    <row r="774" spans="37:40" ht="15.75" customHeight="1" x14ac:dyDescent="0.2">
      <c r="AK774" s="41"/>
      <c r="AL774" s="41"/>
      <c r="AM774" s="41"/>
      <c r="AN774" s="41"/>
    </row>
    <row r="775" spans="37:40" ht="15.75" customHeight="1" x14ac:dyDescent="0.2">
      <c r="AK775" s="41"/>
      <c r="AL775" s="41"/>
      <c r="AM775" s="41"/>
      <c r="AN775" s="41"/>
    </row>
    <row r="776" spans="37:40" ht="15.75" customHeight="1" x14ac:dyDescent="0.2">
      <c r="AK776" s="41"/>
      <c r="AL776" s="41"/>
      <c r="AM776" s="41"/>
      <c r="AN776" s="41"/>
    </row>
    <row r="777" spans="37:40" ht="15.75" customHeight="1" x14ac:dyDescent="0.2">
      <c r="AK777" s="41"/>
      <c r="AL777" s="41"/>
      <c r="AM777" s="41"/>
      <c r="AN777" s="41"/>
    </row>
    <row r="778" spans="37:40" ht="15.75" customHeight="1" x14ac:dyDescent="0.2">
      <c r="AK778" s="41"/>
      <c r="AL778" s="41"/>
      <c r="AM778" s="41"/>
      <c r="AN778" s="41"/>
    </row>
    <row r="779" spans="37:40" ht="15.75" customHeight="1" x14ac:dyDescent="0.2">
      <c r="AK779" s="41"/>
      <c r="AL779" s="41"/>
      <c r="AM779" s="41"/>
      <c r="AN779" s="41"/>
    </row>
    <row r="780" spans="37:40" ht="15.75" customHeight="1" x14ac:dyDescent="0.2">
      <c r="AK780" s="41"/>
      <c r="AL780" s="41"/>
      <c r="AM780" s="41"/>
      <c r="AN780" s="41"/>
    </row>
    <row r="781" spans="37:40" ht="15.75" customHeight="1" x14ac:dyDescent="0.2">
      <c r="AK781" s="41"/>
      <c r="AL781" s="41"/>
      <c r="AM781" s="41"/>
      <c r="AN781" s="41"/>
    </row>
    <row r="782" spans="37:40" ht="15.75" customHeight="1" x14ac:dyDescent="0.2">
      <c r="AK782" s="41"/>
      <c r="AL782" s="41"/>
      <c r="AM782" s="41"/>
      <c r="AN782" s="41"/>
    </row>
    <row r="783" spans="37:40" ht="15.75" customHeight="1" x14ac:dyDescent="0.2">
      <c r="AK783" s="41"/>
      <c r="AL783" s="41"/>
      <c r="AM783" s="41"/>
      <c r="AN783" s="41"/>
    </row>
    <row r="784" spans="37:40" ht="15.75" customHeight="1" x14ac:dyDescent="0.2">
      <c r="AK784" s="41"/>
      <c r="AL784" s="41"/>
      <c r="AM784" s="41"/>
      <c r="AN784" s="41"/>
    </row>
    <row r="785" spans="37:40" ht="15.75" customHeight="1" x14ac:dyDescent="0.2">
      <c r="AK785" s="41"/>
      <c r="AL785" s="41"/>
      <c r="AM785" s="41"/>
      <c r="AN785" s="41"/>
    </row>
    <row r="786" spans="37:40" ht="15.75" customHeight="1" x14ac:dyDescent="0.2">
      <c r="AK786" s="41"/>
      <c r="AL786" s="41"/>
      <c r="AM786" s="41"/>
      <c r="AN786" s="41"/>
    </row>
    <row r="787" spans="37:40" ht="15.75" customHeight="1" x14ac:dyDescent="0.2">
      <c r="AK787" s="41"/>
      <c r="AL787" s="41"/>
      <c r="AM787" s="41"/>
      <c r="AN787" s="41"/>
    </row>
    <row r="788" spans="37:40" ht="15.75" customHeight="1" x14ac:dyDescent="0.2">
      <c r="AK788" s="41"/>
      <c r="AL788" s="41"/>
      <c r="AM788" s="41"/>
      <c r="AN788" s="41"/>
    </row>
    <row r="789" spans="37:40" ht="15.75" customHeight="1" x14ac:dyDescent="0.2">
      <c r="AK789" s="41"/>
      <c r="AL789" s="41"/>
      <c r="AM789" s="41"/>
      <c r="AN789" s="41"/>
    </row>
    <row r="790" spans="37:40" ht="15.75" customHeight="1" x14ac:dyDescent="0.2">
      <c r="AK790" s="41"/>
      <c r="AL790" s="41"/>
      <c r="AM790" s="41"/>
      <c r="AN790" s="41"/>
    </row>
    <row r="791" spans="37:40" ht="15.75" customHeight="1" x14ac:dyDescent="0.2">
      <c r="AK791" s="41"/>
      <c r="AL791" s="41"/>
      <c r="AM791" s="41"/>
      <c r="AN791" s="41"/>
    </row>
    <row r="792" spans="37:40" ht="15.75" customHeight="1" x14ac:dyDescent="0.2">
      <c r="AK792" s="41"/>
      <c r="AL792" s="41"/>
      <c r="AM792" s="41"/>
      <c r="AN792" s="41"/>
    </row>
    <row r="793" spans="37:40" ht="15.75" customHeight="1" x14ac:dyDescent="0.2">
      <c r="AK793" s="41"/>
      <c r="AL793" s="41"/>
      <c r="AM793" s="41"/>
      <c r="AN793" s="41"/>
    </row>
    <row r="794" spans="37:40" ht="15.75" customHeight="1" x14ac:dyDescent="0.2">
      <c r="AK794" s="41"/>
      <c r="AL794" s="41"/>
      <c r="AM794" s="41"/>
      <c r="AN794" s="41"/>
    </row>
    <row r="795" spans="37:40" ht="15.75" customHeight="1" x14ac:dyDescent="0.2">
      <c r="AK795" s="41"/>
      <c r="AL795" s="41"/>
      <c r="AM795" s="41"/>
      <c r="AN795" s="41"/>
    </row>
    <row r="796" spans="37:40" ht="15.75" customHeight="1" x14ac:dyDescent="0.2">
      <c r="AK796" s="41"/>
      <c r="AL796" s="41"/>
      <c r="AM796" s="41"/>
      <c r="AN796" s="41"/>
    </row>
    <row r="797" spans="37:40" ht="15.75" customHeight="1" x14ac:dyDescent="0.2">
      <c r="AK797" s="41"/>
      <c r="AL797" s="41"/>
      <c r="AM797" s="41"/>
      <c r="AN797" s="41"/>
    </row>
    <row r="798" spans="37:40" ht="15.75" customHeight="1" x14ac:dyDescent="0.2">
      <c r="AK798" s="41"/>
      <c r="AL798" s="41"/>
      <c r="AM798" s="41"/>
      <c r="AN798" s="41"/>
    </row>
    <row r="799" spans="37:40" ht="15.75" customHeight="1" x14ac:dyDescent="0.2">
      <c r="AK799" s="41"/>
      <c r="AL799" s="41"/>
      <c r="AM799" s="41"/>
      <c r="AN799" s="41"/>
    </row>
    <row r="800" spans="37:40" ht="15.75" customHeight="1" x14ac:dyDescent="0.2">
      <c r="AK800" s="41"/>
      <c r="AL800" s="41"/>
      <c r="AM800" s="41"/>
      <c r="AN800" s="41"/>
    </row>
    <row r="801" spans="37:40" ht="15.75" customHeight="1" x14ac:dyDescent="0.2">
      <c r="AK801" s="41"/>
      <c r="AL801" s="41"/>
      <c r="AM801" s="41"/>
      <c r="AN801" s="41"/>
    </row>
    <row r="802" spans="37:40" ht="15.75" customHeight="1" x14ac:dyDescent="0.2">
      <c r="AK802" s="41"/>
      <c r="AL802" s="41"/>
      <c r="AM802" s="41"/>
      <c r="AN802" s="41"/>
    </row>
    <row r="803" spans="37:40" ht="15.75" customHeight="1" x14ac:dyDescent="0.2">
      <c r="AK803" s="41"/>
      <c r="AL803" s="41"/>
      <c r="AM803" s="41"/>
      <c r="AN803" s="41"/>
    </row>
    <row r="804" spans="37:40" ht="15.75" customHeight="1" x14ac:dyDescent="0.2">
      <c r="AK804" s="41"/>
      <c r="AL804" s="41"/>
      <c r="AM804" s="41"/>
      <c r="AN804" s="41"/>
    </row>
    <row r="805" spans="37:40" ht="15.75" customHeight="1" x14ac:dyDescent="0.2">
      <c r="AK805" s="41"/>
      <c r="AL805" s="41"/>
      <c r="AM805" s="41"/>
      <c r="AN805" s="41"/>
    </row>
    <row r="806" spans="37:40" ht="15.75" customHeight="1" x14ac:dyDescent="0.2">
      <c r="AK806" s="41"/>
      <c r="AL806" s="41"/>
      <c r="AM806" s="41"/>
      <c r="AN806" s="41"/>
    </row>
    <row r="807" spans="37:40" ht="15.75" customHeight="1" x14ac:dyDescent="0.2">
      <c r="AK807" s="41"/>
      <c r="AL807" s="41"/>
      <c r="AM807" s="41"/>
      <c r="AN807" s="41"/>
    </row>
    <row r="808" spans="37:40" ht="15.75" customHeight="1" x14ac:dyDescent="0.2">
      <c r="AK808" s="41"/>
      <c r="AL808" s="41"/>
      <c r="AM808" s="41"/>
      <c r="AN808" s="41"/>
    </row>
    <row r="809" spans="37:40" ht="15.75" customHeight="1" x14ac:dyDescent="0.2">
      <c r="AK809" s="41"/>
      <c r="AL809" s="41"/>
      <c r="AM809" s="41"/>
      <c r="AN809" s="41"/>
    </row>
    <row r="810" spans="37:40" ht="15.75" customHeight="1" x14ac:dyDescent="0.2">
      <c r="AK810" s="41"/>
      <c r="AL810" s="41"/>
      <c r="AM810" s="41"/>
      <c r="AN810" s="41"/>
    </row>
    <row r="811" spans="37:40" ht="15.75" customHeight="1" x14ac:dyDescent="0.2">
      <c r="AK811" s="41"/>
      <c r="AL811" s="41"/>
      <c r="AM811" s="41"/>
      <c r="AN811" s="41"/>
    </row>
    <row r="812" spans="37:40" ht="15.75" customHeight="1" x14ac:dyDescent="0.2">
      <c r="AK812" s="41"/>
      <c r="AL812" s="41"/>
      <c r="AM812" s="41"/>
      <c r="AN812" s="41"/>
    </row>
    <row r="813" spans="37:40" ht="15.75" customHeight="1" x14ac:dyDescent="0.2">
      <c r="AK813" s="41"/>
      <c r="AL813" s="41"/>
      <c r="AM813" s="41"/>
      <c r="AN813" s="41"/>
    </row>
    <row r="814" spans="37:40" ht="15.75" customHeight="1" x14ac:dyDescent="0.2">
      <c r="AK814" s="41"/>
      <c r="AL814" s="41"/>
      <c r="AM814" s="41"/>
      <c r="AN814" s="41"/>
    </row>
    <row r="815" spans="37:40" ht="15.75" customHeight="1" x14ac:dyDescent="0.2">
      <c r="AK815" s="41"/>
      <c r="AL815" s="41"/>
      <c r="AM815" s="41"/>
      <c r="AN815" s="41"/>
    </row>
    <row r="816" spans="37:40" ht="15.75" customHeight="1" x14ac:dyDescent="0.2">
      <c r="AK816" s="41"/>
      <c r="AL816" s="41"/>
      <c r="AM816" s="41"/>
      <c r="AN816" s="41"/>
    </row>
    <row r="817" spans="37:40" ht="15.75" customHeight="1" x14ac:dyDescent="0.2">
      <c r="AK817" s="41"/>
      <c r="AL817" s="41"/>
      <c r="AM817" s="41"/>
      <c r="AN817" s="41"/>
    </row>
    <row r="818" spans="37:40" ht="15.75" customHeight="1" x14ac:dyDescent="0.2">
      <c r="AK818" s="41"/>
      <c r="AL818" s="41"/>
      <c r="AM818" s="41"/>
      <c r="AN818" s="41"/>
    </row>
    <row r="819" spans="37:40" ht="15.75" customHeight="1" x14ac:dyDescent="0.2">
      <c r="AK819" s="41"/>
      <c r="AL819" s="41"/>
      <c r="AM819" s="41"/>
      <c r="AN819" s="41"/>
    </row>
    <row r="820" spans="37:40" ht="15.75" customHeight="1" x14ac:dyDescent="0.2">
      <c r="AK820" s="41"/>
      <c r="AL820" s="41"/>
      <c r="AM820" s="41"/>
      <c r="AN820" s="41"/>
    </row>
    <row r="821" spans="37:40" ht="15.75" customHeight="1" x14ac:dyDescent="0.2">
      <c r="AK821" s="41"/>
      <c r="AL821" s="41"/>
      <c r="AM821" s="41"/>
      <c r="AN821" s="41"/>
    </row>
    <row r="822" spans="37:40" ht="15.75" customHeight="1" x14ac:dyDescent="0.2">
      <c r="AK822" s="41"/>
      <c r="AL822" s="41"/>
      <c r="AM822" s="41"/>
      <c r="AN822" s="41"/>
    </row>
    <row r="823" spans="37:40" ht="15.75" customHeight="1" x14ac:dyDescent="0.2">
      <c r="AK823" s="41"/>
      <c r="AL823" s="41"/>
      <c r="AM823" s="41"/>
      <c r="AN823" s="41"/>
    </row>
    <row r="824" spans="37:40" ht="15.75" customHeight="1" x14ac:dyDescent="0.2">
      <c r="AK824" s="41"/>
      <c r="AL824" s="41"/>
      <c r="AM824" s="41"/>
      <c r="AN824" s="41"/>
    </row>
    <row r="825" spans="37:40" ht="15.75" customHeight="1" x14ac:dyDescent="0.2">
      <c r="AK825" s="41"/>
      <c r="AL825" s="41"/>
      <c r="AM825" s="41"/>
      <c r="AN825" s="41"/>
    </row>
    <row r="826" spans="37:40" ht="15.75" customHeight="1" x14ac:dyDescent="0.2">
      <c r="AK826" s="41"/>
      <c r="AL826" s="41"/>
      <c r="AM826" s="41"/>
      <c r="AN826" s="41"/>
    </row>
    <row r="827" spans="37:40" ht="15.75" customHeight="1" x14ac:dyDescent="0.2">
      <c r="AK827" s="41"/>
      <c r="AL827" s="41"/>
      <c r="AM827" s="41"/>
      <c r="AN827" s="41"/>
    </row>
    <row r="828" spans="37:40" ht="15.75" customHeight="1" x14ac:dyDescent="0.2">
      <c r="AK828" s="41"/>
      <c r="AL828" s="41"/>
      <c r="AM828" s="41"/>
      <c r="AN828" s="41"/>
    </row>
    <row r="829" spans="37:40" ht="15.75" customHeight="1" x14ac:dyDescent="0.2">
      <c r="AK829" s="41"/>
      <c r="AL829" s="41"/>
      <c r="AM829" s="41"/>
      <c r="AN829" s="41"/>
    </row>
    <row r="830" spans="37:40" ht="15.75" customHeight="1" x14ac:dyDescent="0.2">
      <c r="AK830" s="41"/>
      <c r="AL830" s="41"/>
      <c r="AM830" s="41"/>
      <c r="AN830" s="41"/>
    </row>
    <row r="831" spans="37:40" ht="15.75" customHeight="1" x14ac:dyDescent="0.2">
      <c r="AK831" s="41"/>
      <c r="AL831" s="41"/>
      <c r="AM831" s="41"/>
      <c r="AN831" s="41"/>
    </row>
    <row r="832" spans="37:40" ht="15.75" customHeight="1" x14ac:dyDescent="0.2">
      <c r="AK832" s="41"/>
      <c r="AL832" s="41"/>
      <c r="AM832" s="41"/>
      <c r="AN832" s="41"/>
    </row>
    <row r="833" spans="37:40" ht="15.75" customHeight="1" x14ac:dyDescent="0.2">
      <c r="AK833" s="41"/>
      <c r="AL833" s="41"/>
      <c r="AM833" s="41"/>
      <c r="AN833" s="41"/>
    </row>
    <row r="834" spans="37:40" ht="15.75" customHeight="1" x14ac:dyDescent="0.2">
      <c r="AK834" s="41"/>
      <c r="AL834" s="41"/>
      <c r="AM834" s="41"/>
      <c r="AN834" s="41"/>
    </row>
    <row r="835" spans="37:40" ht="15.75" customHeight="1" x14ac:dyDescent="0.2">
      <c r="AK835" s="41"/>
      <c r="AL835" s="41"/>
      <c r="AM835" s="41"/>
      <c r="AN835" s="41"/>
    </row>
    <row r="836" spans="37:40" ht="15.75" customHeight="1" x14ac:dyDescent="0.2">
      <c r="AK836" s="41"/>
      <c r="AL836" s="41"/>
      <c r="AM836" s="41"/>
      <c r="AN836" s="41"/>
    </row>
    <row r="837" spans="37:40" ht="15.75" customHeight="1" x14ac:dyDescent="0.2">
      <c r="AK837" s="41"/>
      <c r="AL837" s="41"/>
      <c r="AM837" s="41"/>
      <c r="AN837" s="41"/>
    </row>
    <row r="838" spans="37:40" ht="15.75" customHeight="1" x14ac:dyDescent="0.2">
      <c r="AK838" s="41"/>
      <c r="AL838" s="41"/>
      <c r="AM838" s="41"/>
      <c r="AN838" s="41"/>
    </row>
    <row r="839" spans="37:40" ht="15.75" customHeight="1" x14ac:dyDescent="0.2">
      <c r="AK839" s="41"/>
      <c r="AL839" s="41"/>
      <c r="AM839" s="41"/>
      <c r="AN839" s="41"/>
    </row>
    <row r="840" spans="37:40" ht="15.75" customHeight="1" x14ac:dyDescent="0.2">
      <c r="AK840" s="41"/>
      <c r="AL840" s="41"/>
      <c r="AM840" s="41"/>
      <c r="AN840" s="41"/>
    </row>
    <row r="841" spans="37:40" ht="15.75" customHeight="1" x14ac:dyDescent="0.2">
      <c r="AK841" s="41"/>
      <c r="AL841" s="41"/>
      <c r="AM841" s="41"/>
      <c r="AN841" s="41"/>
    </row>
    <row r="842" spans="37:40" ht="15.75" customHeight="1" x14ac:dyDescent="0.2">
      <c r="AK842" s="41"/>
      <c r="AL842" s="41"/>
      <c r="AM842" s="41"/>
      <c r="AN842" s="41"/>
    </row>
    <row r="843" spans="37:40" ht="15.75" customHeight="1" x14ac:dyDescent="0.2">
      <c r="AK843" s="41"/>
      <c r="AL843" s="41"/>
      <c r="AM843" s="41"/>
      <c r="AN843" s="41"/>
    </row>
    <row r="844" spans="37:40" ht="15.75" customHeight="1" x14ac:dyDescent="0.2">
      <c r="AK844" s="41"/>
      <c r="AL844" s="41"/>
      <c r="AM844" s="41"/>
      <c r="AN844" s="41"/>
    </row>
    <row r="845" spans="37:40" ht="15.75" customHeight="1" x14ac:dyDescent="0.2">
      <c r="AK845" s="41"/>
      <c r="AL845" s="41"/>
      <c r="AM845" s="41"/>
      <c r="AN845" s="41"/>
    </row>
    <row r="846" spans="37:40" ht="15.75" customHeight="1" x14ac:dyDescent="0.2">
      <c r="AK846" s="41"/>
      <c r="AL846" s="41"/>
      <c r="AM846" s="41"/>
      <c r="AN846" s="41"/>
    </row>
    <row r="847" spans="37:40" ht="15.75" customHeight="1" x14ac:dyDescent="0.2">
      <c r="AK847" s="41"/>
      <c r="AL847" s="41"/>
      <c r="AM847" s="41"/>
      <c r="AN847" s="41"/>
    </row>
    <row r="848" spans="37:40" ht="15.75" customHeight="1" x14ac:dyDescent="0.2">
      <c r="AK848" s="41"/>
      <c r="AL848" s="41"/>
      <c r="AM848" s="41"/>
      <c r="AN848" s="41"/>
    </row>
    <row r="849" spans="37:40" ht="15.75" customHeight="1" x14ac:dyDescent="0.2">
      <c r="AK849" s="41"/>
      <c r="AL849" s="41"/>
      <c r="AM849" s="41"/>
      <c r="AN849" s="41"/>
    </row>
    <row r="850" spans="37:40" ht="15.75" customHeight="1" x14ac:dyDescent="0.2">
      <c r="AK850" s="41"/>
      <c r="AL850" s="41"/>
      <c r="AM850" s="41"/>
      <c r="AN850" s="41"/>
    </row>
    <row r="851" spans="37:40" ht="15.75" customHeight="1" x14ac:dyDescent="0.2">
      <c r="AK851" s="41"/>
      <c r="AL851" s="41"/>
      <c r="AM851" s="41"/>
      <c r="AN851" s="41"/>
    </row>
    <row r="852" spans="37:40" ht="15.75" customHeight="1" x14ac:dyDescent="0.2">
      <c r="AK852" s="41"/>
      <c r="AL852" s="41"/>
      <c r="AM852" s="41"/>
      <c r="AN852" s="41"/>
    </row>
    <row r="853" spans="37:40" ht="15.75" customHeight="1" x14ac:dyDescent="0.2">
      <c r="AK853" s="41"/>
      <c r="AL853" s="41"/>
      <c r="AM853" s="41"/>
      <c r="AN853" s="41"/>
    </row>
    <row r="854" spans="37:40" ht="15.75" customHeight="1" x14ac:dyDescent="0.2">
      <c r="AK854" s="41"/>
      <c r="AL854" s="41"/>
      <c r="AM854" s="41"/>
      <c r="AN854" s="41"/>
    </row>
    <row r="855" spans="37:40" ht="15.75" customHeight="1" x14ac:dyDescent="0.2">
      <c r="AK855" s="41"/>
      <c r="AL855" s="41"/>
      <c r="AM855" s="41"/>
      <c r="AN855" s="41"/>
    </row>
    <row r="856" spans="37:40" ht="15.75" customHeight="1" x14ac:dyDescent="0.2">
      <c r="AK856" s="41"/>
      <c r="AL856" s="41"/>
      <c r="AM856" s="41"/>
      <c r="AN856" s="41"/>
    </row>
    <row r="857" spans="37:40" ht="15.75" customHeight="1" x14ac:dyDescent="0.2">
      <c r="AK857" s="41"/>
      <c r="AL857" s="41"/>
      <c r="AM857" s="41"/>
      <c r="AN857" s="41"/>
    </row>
    <row r="858" spans="37:40" ht="15.75" customHeight="1" x14ac:dyDescent="0.2">
      <c r="AK858" s="41"/>
      <c r="AL858" s="41"/>
      <c r="AM858" s="41"/>
      <c r="AN858" s="41"/>
    </row>
    <row r="859" spans="37:40" ht="15.75" customHeight="1" x14ac:dyDescent="0.2">
      <c r="AK859" s="41"/>
      <c r="AL859" s="41"/>
      <c r="AM859" s="41"/>
      <c r="AN859" s="41"/>
    </row>
    <row r="860" spans="37:40" ht="15.75" customHeight="1" x14ac:dyDescent="0.2">
      <c r="AK860" s="41"/>
      <c r="AL860" s="41"/>
      <c r="AM860" s="41"/>
      <c r="AN860" s="41"/>
    </row>
    <row r="861" spans="37:40" ht="15.75" customHeight="1" x14ac:dyDescent="0.2">
      <c r="AK861" s="41"/>
      <c r="AL861" s="41"/>
      <c r="AM861" s="41"/>
      <c r="AN861" s="41"/>
    </row>
    <row r="862" spans="37:40" ht="15.75" customHeight="1" x14ac:dyDescent="0.2">
      <c r="AK862" s="41"/>
      <c r="AL862" s="41"/>
      <c r="AM862" s="41"/>
      <c r="AN862" s="41"/>
    </row>
    <row r="863" spans="37:40" ht="15.75" customHeight="1" x14ac:dyDescent="0.2">
      <c r="AK863" s="41"/>
      <c r="AL863" s="41"/>
      <c r="AM863" s="41"/>
      <c r="AN863" s="41"/>
    </row>
    <row r="864" spans="37:40" ht="15.75" customHeight="1" x14ac:dyDescent="0.2">
      <c r="AK864" s="41"/>
      <c r="AL864" s="41"/>
      <c r="AM864" s="41"/>
      <c r="AN864" s="41"/>
    </row>
    <row r="865" spans="37:40" ht="15.75" customHeight="1" x14ac:dyDescent="0.2">
      <c r="AK865" s="41"/>
      <c r="AL865" s="41"/>
      <c r="AM865" s="41"/>
      <c r="AN865" s="41"/>
    </row>
    <row r="866" spans="37:40" ht="15.75" customHeight="1" x14ac:dyDescent="0.2">
      <c r="AK866" s="41"/>
      <c r="AL866" s="41"/>
      <c r="AM866" s="41"/>
      <c r="AN866" s="41"/>
    </row>
    <row r="867" spans="37:40" ht="15.75" customHeight="1" x14ac:dyDescent="0.2">
      <c r="AK867" s="41"/>
      <c r="AL867" s="41"/>
      <c r="AM867" s="41"/>
      <c r="AN867" s="41"/>
    </row>
    <row r="868" spans="37:40" ht="15.75" customHeight="1" x14ac:dyDescent="0.2">
      <c r="AK868" s="41"/>
      <c r="AL868" s="41"/>
      <c r="AM868" s="41"/>
      <c r="AN868" s="41"/>
    </row>
    <row r="869" spans="37:40" ht="15.75" customHeight="1" x14ac:dyDescent="0.2">
      <c r="AK869" s="41"/>
      <c r="AL869" s="41"/>
      <c r="AM869" s="41"/>
      <c r="AN869" s="41"/>
    </row>
    <row r="870" spans="37:40" ht="15.75" customHeight="1" x14ac:dyDescent="0.2">
      <c r="AK870" s="41"/>
      <c r="AL870" s="41"/>
      <c r="AM870" s="41"/>
      <c r="AN870" s="41"/>
    </row>
    <row r="871" spans="37:40" ht="15.75" customHeight="1" x14ac:dyDescent="0.2">
      <c r="AK871" s="41"/>
      <c r="AL871" s="41"/>
      <c r="AM871" s="41"/>
      <c r="AN871" s="41"/>
    </row>
    <row r="872" spans="37:40" ht="15.75" customHeight="1" x14ac:dyDescent="0.2">
      <c r="AK872" s="41"/>
      <c r="AL872" s="41"/>
      <c r="AM872" s="41"/>
      <c r="AN872" s="41"/>
    </row>
    <row r="873" spans="37:40" ht="15.75" customHeight="1" x14ac:dyDescent="0.2">
      <c r="AK873" s="41"/>
      <c r="AL873" s="41"/>
      <c r="AM873" s="41"/>
      <c r="AN873" s="41"/>
    </row>
    <row r="874" spans="37:40" ht="15.75" customHeight="1" x14ac:dyDescent="0.2">
      <c r="AK874" s="41"/>
      <c r="AL874" s="41"/>
      <c r="AM874" s="41"/>
      <c r="AN874" s="41"/>
    </row>
    <row r="875" spans="37:40" ht="15.75" customHeight="1" x14ac:dyDescent="0.2">
      <c r="AK875" s="41"/>
      <c r="AL875" s="41"/>
      <c r="AM875" s="41"/>
      <c r="AN875" s="41"/>
    </row>
    <row r="876" spans="37:40" ht="15.75" customHeight="1" x14ac:dyDescent="0.2">
      <c r="AK876" s="41"/>
      <c r="AL876" s="41"/>
      <c r="AM876" s="41"/>
      <c r="AN876" s="41"/>
    </row>
    <row r="877" spans="37:40" ht="15.75" customHeight="1" x14ac:dyDescent="0.2">
      <c r="AK877" s="41"/>
      <c r="AL877" s="41"/>
      <c r="AM877" s="41"/>
      <c r="AN877" s="41"/>
    </row>
    <row r="878" spans="37:40" ht="15.75" customHeight="1" x14ac:dyDescent="0.2">
      <c r="AK878" s="41"/>
      <c r="AL878" s="41"/>
      <c r="AM878" s="41"/>
      <c r="AN878" s="41"/>
    </row>
    <row r="879" spans="37:40" ht="15.75" customHeight="1" x14ac:dyDescent="0.2">
      <c r="AK879" s="41"/>
      <c r="AL879" s="41"/>
      <c r="AM879" s="41"/>
      <c r="AN879" s="41"/>
    </row>
    <row r="880" spans="37:40" ht="15.75" customHeight="1" x14ac:dyDescent="0.2">
      <c r="AK880" s="41"/>
      <c r="AL880" s="41"/>
      <c r="AM880" s="41"/>
      <c r="AN880" s="41"/>
    </row>
    <row r="881" spans="37:40" ht="15.75" customHeight="1" x14ac:dyDescent="0.2">
      <c r="AK881" s="41"/>
      <c r="AL881" s="41"/>
      <c r="AM881" s="41"/>
      <c r="AN881" s="41"/>
    </row>
    <row r="882" spans="37:40" ht="15.75" customHeight="1" x14ac:dyDescent="0.2">
      <c r="AK882" s="41"/>
      <c r="AL882" s="41"/>
      <c r="AM882" s="41"/>
      <c r="AN882" s="41"/>
    </row>
    <row r="883" spans="37:40" ht="15.75" customHeight="1" x14ac:dyDescent="0.2">
      <c r="AK883" s="41"/>
      <c r="AL883" s="41"/>
      <c r="AM883" s="41"/>
      <c r="AN883" s="41"/>
    </row>
    <row r="884" spans="37:40" ht="15.75" customHeight="1" x14ac:dyDescent="0.2">
      <c r="AK884" s="41"/>
      <c r="AL884" s="41"/>
      <c r="AM884" s="41"/>
      <c r="AN884" s="41"/>
    </row>
    <row r="885" spans="37:40" ht="15.75" customHeight="1" x14ac:dyDescent="0.2">
      <c r="AK885" s="41"/>
      <c r="AL885" s="41"/>
      <c r="AM885" s="41"/>
      <c r="AN885" s="41"/>
    </row>
    <row r="886" spans="37:40" ht="15.75" customHeight="1" x14ac:dyDescent="0.2">
      <c r="AK886" s="41"/>
      <c r="AL886" s="41"/>
      <c r="AM886" s="41"/>
      <c r="AN886" s="41"/>
    </row>
    <row r="887" spans="37:40" ht="15.75" customHeight="1" x14ac:dyDescent="0.2">
      <c r="AK887" s="41"/>
      <c r="AL887" s="41"/>
      <c r="AM887" s="41"/>
      <c r="AN887" s="41"/>
    </row>
    <row r="888" spans="37:40" ht="15.75" customHeight="1" x14ac:dyDescent="0.2">
      <c r="AK888" s="41"/>
      <c r="AL888" s="41"/>
      <c r="AM888" s="41"/>
      <c r="AN888" s="41"/>
    </row>
    <row r="889" spans="37:40" ht="15.75" customHeight="1" x14ac:dyDescent="0.2">
      <c r="AK889" s="41"/>
      <c r="AL889" s="41"/>
      <c r="AM889" s="41"/>
      <c r="AN889" s="41"/>
    </row>
    <row r="890" spans="37:40" ht="15.75" customHeight="1" x14ac:dyDescent="0.2">
      <c r="AK890" s="41"/>
      <c r="AL890" s="41"/>
      <c r="AM890" s="41"/>
      <c r="AN890" s="41"/>
    </row>
    <row r="891" spans="37:40" ht="15.75" customHeight="1" x14ac:dyDescent="0.2">
      <c r="AK891" s="41"/>
      <c r="AL891" s="41"/>
      <c r="AM891" s="41"/>
      <c r="AN891" s="41"/>
    </row>
    <row r="892" spans="37:40" ht="15.75" customHeight="1" x14ac:dyDescent="0.2">
      <c r="AK892" s="41"/>
      <c r="AL892" s="41"/>
      <c r="AM892" s="41"/>
      <c r="AN892" s="41"/>
    </row>
    <row r="893" spans="37:40" ht="15.75" customHeight="1" x14ac:dyDescent="0.2">
      <c r="AK893" s="41"/>
      <c r="AL893" s="41"/>
      <c r="AM893" s="41"/>
      <c r="AN893" s="41"/>
    </row>
    <row r="894" spans="37:40" ht="15.75" customHeight="1" x14ac:dyDescent="0.2">
      <c r="AK894" s="41"/>
      <c r="AL894" s="41"/>
      <c r="AM894" s="41"/>
      <c r="AN894" s="41"/>
    </row>
    <row r="895" spans="37:40" ht="15.75" customHeight="1" x14ac:dyDescent="0.2">
      <c r="AK895" s="41"/>
      <c r="AL895" s="41"/>
      <c r="AM895" s="41"/>
      <c r="AN895" s="41"/>
    </row>
    <row r="896" spans="37:40" ht="15.75" customHeight="1" x14ac:dyDescent="0.2">
      <c r="AK896" s="41"/>
      <c r="AL896" s="41"/>
      <c r="AM896" s="41"/>
      <c r="AN896" s="41"/>
    </row>
    <row r="897" spans="37:40" ht="15.75" customHeight="1" x14ac:dyDescent="0.2">
      <c r="AK897" s="41"/>
      <c r="AL897" s="41"/>
      <c r="AM897" s="41"/>
      <c r="AN897" s="41"/>
    </row>
    <row r="898" spans="37:40" ht="15.75" customHeight="1" x14ac:dyDescent="0.2">
      <c r="AK898" s="41"/>
      <c r="AL898" s="41"/>
      <c r="AM898" s="41"/>
      <c r="AN898" s="41"/>
    </row>
    <row r="899" spans="37:40" ht="15.75" customHeight="1" x14ac:dyDescent="0.2">
      <c r="AK899" s="41"/>
      <c r="AL899" s="41"/>
      <c r="AM899" s="41"/>
      <c r="AN899" s="41"/>
    </row>
    <row r="900" spans="37:40" ht="15.75" customHeight="1" x14ac:dyDescent="0.2">
      <c r="AK900" s="41"/>
      <c r="AL900" s="41"/>
      <c r="AM900" s="41"/>
      <c r="AN900" s="41"/>
    </row>
    <row r="901" spans="37:40" ht="15.75" customHeight="1" x14ac:dyDescent="0.2">
      <c r="AK901" s="41"/>
      <c r="AL901" s="41"/>
      <c r="AM901" s="41"/>
      <c r="AN901" s="41"/>
    </row>
    <row r="902" spans="37:40" ht="15.75" customHeight="1" x14ac:dyDescent="0.2">
      <c r="AK902" s="41"/>
      <c r="AL902" s="41"/>
      <c r="AM902" s="41"/>
      <c r="AN902" s="41"/>
    </row>
    <row r="903" spans="37:40" ht="15.75" customHeight="1" x14ac:dyDescent="0.2">
      <c r="AK903" s="41"/>
      <c r="AL903" s="41"/>
      <c r="AM903" s="41"/>
      <c r="AN903" s="41"/>
    </row>
    <row r="904" spans="37:40" ht="15.75" customHeight="1" x14ac:dyDescent="0.2">
      <c r="AK904" s="41"/>
      <c r="AL904" s="41"/>
      <c r="AM904" s="41"/>
      <c r="AN904" s="41"/>
    </row>
    <row r="905" spans="37:40" ht="15.75" customHeight="1" x14ac:dyDescent="0.2">
      <c r="AK905" s="41"/>
      <c r="AL905" s="41"/>
      <c r="AM905" s="41"/>
      <c r="AN905" s="41"/>
    </row>
    <row r="906" spans="37:40" ht="15.75" customHeight="1" x14ac:dyDescent="0.2">
      <c r="AK906" s="41"/>
      <c r="AL906" s="41"/>
      <c r="AM906" s="41"/>
      <c r="AN906" s="41"/>
    </row>
    <row r="907" spans="37:40" ht="15.75" customHeight="1" x14ac:dyDescent="0.2">
      <c r="AK907" s="41"/>
      <c r="AL907" s="41"/>
      <c r="AM907" s="41"/>
      <c r="AN907" s="41"/>
    </row>
    <row r="908" spans="37:40" ht="15.75" customHeight="1" x14ac:dyDescent="0.2">
      <c r="AK908" s="41"/>
      <c r="AL908" s="41"/>
      <c r="AM908" s="41"/>
      <c r="AN908" s="41"/>
    </row>
    <row r="909" spans="37:40" ht="15.75" customHeight="1" x14ac:dyDescent="0.2">
      <c r="AK909" s="41"/>
      <c r="AL909" s="41"/>
      <c r="AM909" s="41"/>
      <c r="AN909" s="41"/>
    </row>
    <row r="910" spans="37:40" ht="15.75" customHeight="1" x14ac:dyDescent="0.2">
      <c r="AK910" s="41"/>
      <c r="AL910" s="41"/>
      <c r="AM910" s="41"/>
      <c r="AN910" s="41"/>
    </row>
    <row r="911" spans="37:40" ht="15.75" customHeight="1" x14ac:dyDescent="0.2">
      <c r="AK911" s="41"/>
      <c r="AL911" s="41"/>
      <c r="AM911" s="41"/>
      <c r="AN911" s="41"/>
    </row>
    <row r="912" spans="37:40" ht="15.75" customHeight="1" x14ac:dyDescent="0.2">
      <c r="AK912" s="41"/>
      <c r="AL912" s="41"/>
      <c r="AM912" s="41"/>
      <c r="AN912" s="41"/>
    </row>
    <row r="913" spans="37:40" ht="15.75" customHeight="1" x14ac:dyDescent="0.2">
      <c r="AK913" s="41"/>
      <c r="AL913" s="41"/>
      <c r="AM913" s="41"/>
      <c r="AN913" s="41"/>
    </row>
    <row r="914" spans="37:40" ht="15.75" customHeight="1" x14ac:dyDescent="0.2">
      <c r="AK914" s="41"/>
      <c r="AL914" s="41"/>
      <c r="AM914" s="41"/>
      <c r="AN914" s="41"/>
    </row>
    <row r="915" spans="37:40" ht="15.75" customHeight="1" x14ac:dyDescent="0.2">
      <c r="AK915" s="41"/>
      <c r="AL915" s="41"/>
      <c r="AM915" s="41"/>
      <c r="AN915" s="41"/>
    </row>
    <row r="916" spans="37:40" ht="15.75" customHeight="1" x14ac:dyDescent="0.2">
      <c r="AK916" s="41"/>
      <c r="AL916" s="41"/>
      <c r="AM916" s="41"/>
      <c r="AN916" s="41"/>
    </row>
    <row r="917" spans="37:40" ht="15.75" customHeight="1" x14ac:dyDescent="0.2">
      <c r="AK917" s="41"/>
      <c r="AL917" s="41"/>
      <c r="AM917" s="41"/>
      <c r="AN917" s="41"/>
    </row>
    <row r="918" spans="37:40" ht="15.75" customHeight="1" x14ac:dyDescent="0.2">
      <c r="AK918" s="41"/>
      <c r="AL918" s="41"/>
      <c r="AM918" s="41"/>
      <c r="AN918" s="41"/>
    </row>
    <row r="919" spans="37:40" ht="15.75" customHeight="1" x14ac:dyDescent="0.2">
      <c r="AK919" s="41"/>
      <c r="AL919" s="41"/>
      <c r="AM919" s="41"/>
      <c r="AN919" s="41"/>
    </row>
    <row r="920" spans="37:40" ht="15.75" customHeight="1" x14ac:dyDescent="0.2">
      <c r="AK920" s="41"/>
      <c r="AL920" s="41"/>
      <c r="AM920" s="41"/>
      <c r="AN920" s="41"/>
    </row>
    <row r="921" spans="37:40" ht="15.75" customHeight="1" x14ac:dyDescent="0.2">
      <c r="AK921" s="41"/>
      <c r="AL921" s="41"/>
      <c r="AM921" s="41"/>
      <c r="AN921" s="41"/>
    </row>
    <row r="922" spans="37:40" ht="15.75" customHeight="1" x14ac:dyDescent="0.2">
      <c r="AK922" s="41"/>
      <c r="AL922" s="41"/>
      <c r="AM922" s="41"/>
      <c r="AN922" s="41"/>
    </row>
    <row r="923" spans="37:40" ht="15.75" customHeight="1" x14ac:dyDescent="0.2">
      <c r="AK923" s="41"/>
      <c r="AL923" s="41"/>
      <c r="AM923" s="41"/>
      <c r="AN923" s="41"/>
    </row>
    <row r="924" spans="37:40" ht="15.75" customHeight="1" x14ac:dyDescent="0.2">
      <c r="AK924" s="41"/>
      <c r="AL924" s="41"/>
      <c r="AM924" s="41"/>
      <c r="AN924" s="41"/>
    </row>
    <row r="925" spans="37:40" ht="15.75" customHeight="1" x14ac:dyDescent="0.2">
      <c r="AK925" s="41"/>
      <c r="AL925" s="41"/>
      <c r="AM925" s="41"/>
      <c r="AN925" s="41"/>
    </row>
    <row r="926" spans="37:40" ht="15.75" customHeight="1" x14ac:dyDescent="0.2">
      <c r="AK926" s="41"/>
      <c r="AL926" s="41"/>
      <c r="AM926" s="41"/>
      <c r="AN926" s="41"/>
    </row>
    <row r="927" spans="37:40" ht="15.75" customHeight="1" x14ac:dyDescent="0.2">
      <c r="AK927" s="41"/>
      <c r="AL927" s="41"/>
      <c r="AM927" s="41"/>
      <c r="AN927" s="41"/>
    </row>
    <row r="928" spans="37:40" ht="15.75" customHeight="1" x14ac:dyDescent="0.2">
      <c r="AK928" s="41"/>
      <c r="AL928" s="41"/>
      <c r="AM928" s="41"/>
      <c r="AN928" s="41"/>
    </row>
    <row r="929" spans="37:40" ht="15.75" customHeight="1" x14ac:dyDescent="0.2">
      <c r="AK929" s="41"/>
      <c r="AL929" s="41"/>
      <c r="AM929" s="41"/>
      <c r="AN929" s="41"/>
    </row>
    <row r="930" spans="37:40" ht="15.75" customHeight="1" x14ac:dyDescent="0.2">
      <c r="AK930" s="41"/>
      <c r="AL930" s="41"/>
      <c r="AM930" s="41"/>
      <c r="AN930" s="41"/>
    </row>
    <row r="931" spans="37:40" ht="15.75" customHeight="1" x14ac:dyDescent="0.2">
      <c r="AK931" s="41"/>
      <c r="AL931" s="41"/>
      <c r="AM931" s="41"/>
      <c r="AN931" s="41"/>
    </row>
    <row r="932" spans="37:40" ht="15.75" customHeight="1" x14ac:dyDescent="0.2">
      <c r="AK932" s="41"/>
      <c r="AL932" s="41"/>
      <c r="AM932" s="41"/>
      <c r="AN932" s="41"/>
    </row>
    <row r="933" spans="37:40" ht="15.75" customHeight="1" x14ac:dyDescent="0.2">
      <c r="AK933" s="41"/>
      <c r="AL933" s="41"/>
      <c r="AM933" s="41"/>
      <c r="AN933" s="41"/>
    </row>
    <row r="934" spans="37:40" ht="15.75" customHeight="1" x14ac:dyDescent="0.2">
      <c r="AK934" s="41"/>
      <c r="AL934" s="41"/>
      <c r="AM934" s="41"/>
      <c r="AN934" s="41"/>
    </row>
    <row r="935" spans="37:40" ht="15.75" customHeight="1" x14ac:dyDescent="0.2">
      <c r="AK935" s="41"/>
      <c r="AL935" s="41"/>
      <c r="AM935" s="41"/>
      <c r="AN935" s="41"/>
    </row>
    <row r="936" spans="37:40" ht="15.75" customHeight="1" x14ac:dyDescent="0.2">
      <c r="AK936" s="41"/>
      <c r="AL936" s="41"/>
      <c r="AM936" s="41"/>
      <c r="AN936" s="41"/>
    </row>
    <row r="937" spans="37:40" ht="15.75" customHeight="1" x14ac:dyDescent="0.2">
      <c r="AK937" s="41"/>
      <c r="AL937" s="41"/>
      <c r="AM937" s="41"/>
      <c r="AN937" s="41"/>
    </row>
    <row r="938" spans="37:40" ht="15.75" customHeight="1" x14ac:dyDescent="0.2">
      <c r="AK938" s="41"/>
      <c r="AL938" s="41"/>
      <c r="AM938" s="41"/>
      <c r="AN938" s="41"/>
    </row>
    <row r="939" spans="37:40" ht="15.75" customHeight="1" x14ac:dyDescent="0.2">
      <c r="AK939" s="41"/>
      <c r="AL939" s="41"/>
      <c r="AM939" s="41"/>
      <c r="AN939" s="41"/>
    </row>
    <row r="940" spans="37:40" ht="15.75" customHeight="1" x14ac:dyDescent="0.2">
      <c r="AK940" s="41"/>
      <c r="AL940" s="41"/>
      <c r="AM940" s="41"/>
      <c r="AN940" s="41"/>
    </row>
    <row r="941" spans="37:40" ht="15.75" customHeight="1" x14ac:dyDescent="0.2">
      <c r="AK941" s="41"/>
      <c r="AL941" s="41"/>
      <c r="AM941" s="41"/>
      <c r="AN941" s="41"/>
    </row>
    <row r="942" spans="37:40" ht="15.75" customHeight="1" x14ac:dyDescent="0.2">
      <c r="AK942" s="41"/>
      <c r="AL942" s="41"/>
      <c r="AM942" s="41"/>
      <c r="AN942" s="41"/>
    </row>
    <row r="943" spans="37:40" ht="15.75" customHeight="1" x14ac:dyDescent="0.2">
      <c r="AK943" s="41"/>
      <c r="AL943" s="41"/>
      <c r="AM943" s="41"/>
      <c r="AN943" s="41"/>
    </row>
    <row r="944" spans="37:40" ht="15.75" customHeight="1" x14ac:dyDescent="0.2">
      <c r="AK944" s="41"/>
      <c r="AL944" s="41"/>
      <c r="AM944" s="41"/>
      <c r="AN944" s="41"/>
    </row>
    <row r="945" spans="37:40" ht="15.75" customHeight="1" x14ac:dyDescent="0.2">
      <c r="AK945" s="41"/>
      <c r="AL945" s="41"/>
      <c r="AM945" s="41"/>
      <c r="AN945" s="41"/>
    </row>
    <row r="946" spans="37:40" ht="15.75" customHeight="1" x14ac:dyDescent="0.2">
      <c r="AK946" s="41"/>
      <c r="AL946" s="41"/>
      <c r="AM946" s="41"/>
      <c r="AN946" s="41"/>
    </row>
    <row r="947" spans="37:40" ht="15.75" customHeight="1" x14ac:dyDescent="0.2">
      <c r="AK947" s="41"/>
      <c r="AL947" s="41"/>
      <c r="AM947" s="41"/>
      <c r="AN947" s="41"/>
    </row>
    <row r="948" spans="37:40" ht="15.75" customHeight="1" x14ac:dyDescent="0.2">
      <c r="AK948" s="41"/>
      <c r="AL948" s="41"/>
      <c r="AM948" s="41"/>
      <c r="AN948" s="41"/>
    </row>
    <row r="949" spans="37:40" ht="15.75" customHeight="1" x14ac:dyDescent="0.2">
      <c r="AK949" s="41"/>
      <c r="AL949" s="41"/>
      <c r="AM949" s="41"/>
      <c r="AN949" s="41"/>
    </row>
    <row r="950" spans="37:40" ht="15.75" customHeight="1" x14ac:dyDescent="0.2">
      <c r="AK950" s="41"/>
      <c r="AL950" s="41"/>
      <c r="AM950" s="41"/>
      <c r="AN950" s="41"/>
    </row>
    <row r="951" spans="37:40" ht="15.75" customHeight="1" x14ac:dyDescent="0.2">
      <c r="AK951" s="41"/>
      <c r="AL951" s="41"/>
      <c r="AM951" s="41"/>
      <c r="AN951" s="41"/>
    </row>
    <row r="952" spans="37:40" ht="15.75" customHeight="1" x14ac:dyDescent="0.2">
      <c r="AK952" s="41"/>
      <c r="AL952" s="41"/>
      <c r="AM952" s="41"/>
      <c r="AN952" s="41"/>
    </row>
    <row r="953" spans="37:40" ht="15.75" customHeight="1" x14ac:dyDescent="0.2">
      <c r="AK953" s="41"/>
      <c r="AL953" s="41"/>
      <c r="AM953" s="41"/>
      <c r="AN953" s="41"/>
    </row>
    <row r="954" spans="37:40" ht="15.75" customHeight="1" x14ac:dyDescent="0.2">
      <c r="AK954" s="41"/>
      <c r="AL954" s="41"/>
      <c r="AM954" s="41"/>
      <c r="AN954" s="41"/>
    </row>
    <row r="955" spans="37:40" ht="15.75" customHeight="1" x14ac:dyDescent="0.2">
      <c r="AK955" s="41"/>
      <c r="AL955" s="41"/>
      <c r="AM955" s="41"/>
      <c r="AN955" s="41"/>
    </row>
    <row r="956" spans="37:40" ht="15.75" customHeight="1" x14ac:dyDescent="0.2">
      <c r="AK956" s="41"/>
      <c r="AL956" s="41"/>
      <c r="AM956" s="41"/>
      <c r="AN956" s="41"/>
    </row>
    <row r="957" spans="37:40" ht="15.75" customHeight="1" x14ac:dyDescent="0.2">
      <c r="AK957" s="41"/>
      <c r="AL957" s="41"/>
      <c r="AM957" s="41"/>
      <c r="AN957" s="41"/>
    </row>
    <row r="958" spans="37:40" ht="15.75" customHeight="1" x14ac:dyDescent="0.2">
      <c r="AK958" s="41"/>
      <c r="AL958" s="41"/>
      <c r="AM958" s="41"/>
      <c r="AN958" s="41"/>
    </row>
    <row r="959" spans="37:40" ht="15.75" customHeight="1" x14ac:dyDescent="0.2">
      <c r="AK959" s="41"/>
      <c r="AL959" s="41"/>
      <c r="AM959" s="41"/>
      <c r="AN959" s="41"/>
    </row>
    <row r="960" spans="37:40" ht="15.75" customHeight="1" x14ac:dyDescent="0.2">
      <c r="AK960" s="41"/>
      <c r="AL960" s="41"/>
      <c r="AM960" s="41"/>
      <c r="AN960" s="41"/>
    </row>
    <row r="961" spans="37:40" ht="15.75" customHeight="1" x14ac:dyDescent="0.2">
      <c r="AK961" s="41"/>
      <c r="AL961" s="41"/>
      <c r="AM961" s="41"/>
      <c r="AN961" s="41"/>
    </row>
    <row r="962" spans="37:40" ht="15.75" customHeight="1" x14ac:dyDescent="0.2">
      <c r="AK962" s="41"/>
      <c r="AL962" s="41"/>
      <c r="AM962" s="41"/>
      <c r="AN962" s="41"/>
    </row>
    <row r="963" spans="37:40" ht="15.75" customHeight="1" x14ac:dyDescent="0.2">
      <c r="AK963" s="41"/>
      <c r="AL963" s="41"/>
      <c r="AM963" s="41"/>
      <c r="AN963" s="41"/>
    </row>
    <row r="964" spans="37:40" ht="15.75" customHeight="1" x14ac:dyDescent="0.2">
      <c r="AK964" s="41"/>
      <c r="AL964" s="41"/>
      <c r="AM964" s="41"/>
      <c r="AN964" s="41"/>
    </row>
    <row r="965" spans="37:40" ht="15.75" customHeight="1" x14ac:dyDescent="0.2">
      <c r="AK965" s="41"/>
      <c r="AL965" s="41"/>
      <c r="AM965" s="41"/>
      <c r="AN965" s="41"/>
    </row>
    <row r="966" spans="37:40" ht="15.75" customHeight="1" x14ac:dyDescent="0.2">
      <c r="AK966" s="41"/>
      <c r="AL966" s="41"/>
      <c r="AM966" s="41"/>
      <c r="AN966" s="41"/>
    </row>
    <row r="967" spans="37:40" ht="15.75" customHeight="1" x14ac:dyDescent="0.2">
      <c r="AK967" s="41"/>
      <c r="AL967" s="41"/>
      <c r="AM967" s="41"/>
      <c r="AN967" s="41"/>
    </row>
    <row r="968" spans="37:40" ht="15.75" customHeight="1" x14ac:dyDescent="0.2">
      <c r="AK968" s="41"/>
      <c r="AL968" s="41"/>
      <c r="AM968" s="41"/>
      <c r="AN968" s="41"/>
    </row>
    <row r="969" spans="37:40" ht="15.75" customHeight="1" x14ac:dyDescent="0.2">
      <c r="AK969" s="41"/>
      <c r="AL969" s="41"/>
      <c r="AM969" s="41"/>
      <c r="AN969" s="41"/>
    </row>
    <row r="970" spans="37:40" ht="15.75" customHeight="1" x14ac:dyDescent="0.2">
      <c r="AK970" s="41"/>
      <c r="AL970" s="41"/>
      <c r="AM970" s="41"/>
      <c r="AN970" s="41"/>
    </row>
    <row r="971" spans="37:40" ht="15.75" customHeight="1" x14ac:dyDescent="0.2">
      <c r="AK971" s="41"/>
      <c r="AL971" s="41"/>
      <c r="AM971" s="41"/>
      <c r="AN971" s="41"/>
    </row>
    <row r="972" spans="37:40" ht="15.75" customHeight="1" x14ac:dyDescent="0.2">
      <c r="AK972" s="41"/>
      <c r="AL972" s="41"/>
      <c r="AM972" s="41"/>
      <c r="AN972" s="41"/>
    </row>
    <row r="973" spans="37:40" ht="15.75" customHeight="1" x14ac:dyDescent="0.2">
      <c r="AK973" s="41"/>
      <c r="AL973" s="41"/>
      <c r="AM973" s="41"/>
      <c r="AN973" s="41"/>
    </row>
    <row r="974" spans="37:40" ht="15.75" customHeight="1" x14ac:dyDescent="0.2">
      <c r="AK974" s="41"/>
      <c r="AL974" s="41"/>
      <c r="AM974" s="41"/>
      <c r="AN974" s="41"/>
    </row>
    <row r="975" spans="37:40" ht="15.75" customHeight="1" x14ac:dyDescent="0.2">
      <c r="AK975" s="41"/>
      <c r="AL975" s="41"/>
      <c r="AM975" s="41"/>
      <c r="AN975" s="41"/>
    </row>
    <row r="976" spans="37:40" ht="15.75" customHeight="1" x14ac:dyDescent="0.2">
      <c r="AK976" s="41"/>
      <c r="AL976" s="41"/>
      <c r="AM976" s="41"/>
      <c r="AN976" s="41"/>
    </row>
    <row r="977" spans="37:40" ht="15.75" customHeight="1" x14ac:dyDescent="0.2">
      <c r="AK977" s="41"/>
      <c r="AL977" s="41"/>
      <c r="AM977" s="41"/>
      <c r="AN977" s="41"/>
    </row>
    <row r="978" spans="37:40" ht="15.75" customHeight="1" x14ac:dyDescent="0.2">
      <c r="AK978" s="41"/>
      <c r="AL978" s="41"/>
      <c r="AM978" s="41"/>
      <c r="AN978" s="41"/>
    </row>
    <row r="979" spans="37:40" ht="15.75" customHeight="1" x14ac:dyDescent="0.2">
      <c r="AK979" s="41"/>
      <c r="AL979" s="41"/>
      <c r="AM979" s="41"/>
      <c r="AN979" s="41"/>
    </row>
    <row r="980" spans="37:40" ht="15.75" customHeight="1" x14ac:dyDescent="0.2">
      <c r="AK980" s="41"/>
      <c r="AL980" s="41"/>
      <c r="AM980" s="41"/>
      <c r="AN980" s="41"/>
    </row>
    <row r="981" spans="37:40" ht="15.75" customHeight="1" x14ac:dyDescent="0.2">
      <c r="AK981" s="41"/>
      <c r="AL981" s="41"/>
      <c r="AM981" s="41"/>
      <c r="AN981" s="41"/>
    </row>
    <row r="982" spans="37:40" ht="15.75" customHeight="1" x14ac:dyDescent="0.2">
      <c r="AK982" s="41"/>
      <c r="AL982" s="41"/>
      <c r="AM982" s="41"/>
      <c r="AN982" s="41"/>
    </row>
    <row r="983" spans="37:40" ht="15.75" customHeight="1" x14ac:dyDescent="0.2">
      <c r="AK983" s="41"/>
      <c r="AL983" s="41"/>
      <c r="AM983" s="41"/>
      <c r="AN983" s="41"/>
    </row>
    <row r="984" spans="37:40" ht="15.75" customHeight="1" x14ac:dyDescent="0.2">
      <c r="AK984" s="41"/>
      <c r="AL984" s="41"/>
      <c r="AM984" s="41"/>
      <c r="AN984" s="41"/>
    </row>
    <row r="985" spans="37:40" ht="15.75" customHeight="1" x14ac:dyDescent="0.2">
      <c r="AK985" s="41"/>
      <c r="AL985" s="41"/>
      <c r="AM985" s="41"/>
      <c r="AN985" s="41"/>
    </row>
    <row r="986" spans="37:40" ht="15.75" customHeight="1" x14ac:dyDescent="0.2">
      <c r="AK986" s="41"/>
      <c r="AL986" s="41"/>
      <c r="AM986" s="41"/>
      <c r="AN986" s="41"/>
    </row>
    <row r="987" spans="37:40" ht="15.75" customHeight="1" x14ac:dyDescent="0.2">
      <c r="AK987" s="41"/>
      <c r="AL987" s="41"/>
      <c r="AM987" s="41"/>
      <c r="AN987" s="41"/>
    </row>
    <row r="988" spans="37:40" ht="15.75" customHeight="1" x14ac:dyDescent="0.2">
      <c r="AK988" s="41"/>
      <c r="AL988" s="41"/>
      <c r="AM988" s="41"/>
      <c r="AN988" s="41"/>
    </row>
    <row r="989" spans="37:40" ht="15.75" customHeight="1" x14ac:dyDescent="0.2">
      <c r="AK989" s="41"/>
      <c r="AL989" s="41"/>
      <c r="AM989" s="41"/>
      <c r="AN989" s="41"/>
    </row>
    <row r="990" spans="37:40" ht="15.75" customHeight="1" x14ac:dyDescent="0.2">
      <c r="AK990" s="41"/>
      <c r="AL990" s="41"/>
      <c r="AM990" s="41"/>
      <c r="AN990" s="41"/>
    </row>
    <row r="991" spans="37:40" ht="15.75" customHeight="1" x14ac:dyDescent="0.2">
      <c r="AK991" s="41"/>
      <c r="AL991" s="41"/>
      <c r="AM991" s="41"/>
      <c r="AN991" s="41"/>
    </row>
    <row r="992" spans="37:40" ht="15.75" customHeight="1" x14ac:dyDescent="0.2">
      <c r="AK992" s="41"/>
      <c r="AL992" s="41"/>
      <c r="AM992" s="41"/>
      <c r="AN992" s="41"/>
    </row>
    <row r="993" spans="37:40" ht="15.75" customHeight="1" x14ac:dyDescent="0.2">
      <c r="AK993" s="41"/>
      <c r="AL993" s="41"/>
      <c r="AM993" s="41"/>
      <c r="AN993" s="41"/>
    </row>
    <row r="994" spans="37:40" ht="15.75" customHeight="1" x14ac:dyDescent="0.2">
      <c r="AK994" s="41"/>
      <c r="AL994" s="41"/>
      <c r="AM994" s="41"/>
      <c r="AN994" s="41"/>
    </row>
    <row r="995" spans="37:40" ht="15.75" customHeight="1" x14ac:dyDescent="0.2">
      <c r="AK995" s="41"/>
      <c r="AL995" s="41"/>
      <c r="AM995" s="41"/>
      <c r="AN995" s="41"/>
    </row>
    <row r="996" spans="37:40" ht="15.75" customHeight="1" x14ac:dyDescent="0.2">
      <c r="AK996" s="41"/>
      <c r="AL996" s="41"/>
      <c r="AM996" s="41"/>
      <c r="AN996" s="41"/>
    </row>
    <row r="997" spans="37:40" ht="15.75" customHeight="1" x14ac:dyDescent="0.2">
      <c r="AK997" s="41"/>
      <c r="AL997" s="41"/>
      <c r="AM997" s="41"/>
      <c r="AN997" s="41"/>
    </row>
    <row r="998" spans="37:40" ht="15.75" customHeight="1" x14ac:dyDescent="0.2">
      <c r="AK998" s="41"/>
      <c r="AL998" s="41"/>
      <c r="AM998" s="41"/>
      <c r="AN998" s="41"/>
    </row>
    <row r="999" spans="37:40" ht="15.75" customHeight="1" x14ac:dyDescent="0.2">
      <c r="AK999" s="41"/>
      <c r="AL999" s="41"/>
      <c r="AM999" s="41"/>
      <c r="AN999" s="41"/>
    </row>
    <row r="1000" spans="37:40" ht="15.75" customHeight="1" x14ac:dyDescent="0.2">
      <c r="AK1000" s="41"/>
      <c r="AL1000" s="41"/>
      <c r="AM1000" s="41"/>
      <c r="AN1000" s="41"/>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6" width="14.42578125" customWidth="1"/>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s="42">
        <f>SUMIFS('Raw Data'!AI:AI,'Raw Data'!$J:$J,"*Temperature*",'Raw Data'!$AN:$AN, "&gt;" &amp;DATE(2012,5,1),'Raw Data'!$AN:$AN, "&lt;" &amp;DATE(2012,5,31))</f>
        <v>0</v>
      </c>
      <c r="B1" s="42">
        <f>SUMIFS('Raw Data'!AI:AI,'Raw Data'!$J:$J,"*Temperature*",'Raw Data'!$AN:$AN, "&lt;" &amp;DATE(YEAR('Raw Data'!$AM:$AM),MONTH('Raw Data'!$AM:$AM),DAY('Raw Data'!$AM:$AM)))</f>
        <v>0</v>
      </c>
      <c r="D1" s="42">
        <f>SUMIF('Raw Data'!$AN:$AN, "&lt;" &amp;DATE(2012,5,1),'Raw Data'!AI:AI)</f>
        <v>0</v>
      </c>
      <c r="G1" s="43" t="e">
        <f>#REF!</f>
        <v>#REF!</v>
      </c>
      <c r="H1" s="42" t="e">
        <f>#REF! &lt;#REF!</f>
        <v>#REF!</v>
      </c>
      <c r="I1" s="42" t="s">
        <v>242</v>
      </c>
      <c r="K1" s="10" t="s">
        <v>215</v>
      </c>
      <c r="M1" s="42" t="s">
        <v>243</v>
      </c>
      <c r="N1" s="42" t="s">
        <v>215</v>
      </c>
      <c r="O1" s="42" t="s">
        <v>244</v>
      </c>
      <c r="P1" s="44" t="e">
        <f>SUM(#REF!)</f>
        <v>#REF!</v>
      </c>
      <c r="Q1" s="45">
        <f>DATE(YEAR("1 " &amp; 'Stats (B)'!$K6 &amp;" 2014"),MONTH("1 " &amp; 'Stats (B)'!$K6 &amp;" 2014") + 1, DAY("1 " &amp; 'Stats (B)'!$K6 &amp;" 2014"))</f>
        <v>41760</v>
      </c>
      <c r="R1" s="44" t="s">
        <v>245</v>
      </c>
      <c r="S1" s="42">
        <f>MONTH( DATE("2014","4","1"))</f>
        <v>4</v>
      </c>
      <c r="T1" s="44" t="s">
        <v>245</v>
      </c>
      <c r="U1" s="44">
        <f>SUM(T1:T142)</f>
        <v>213</v>
      </c>
      <c r="V1" s="42" t="s">
        <v>217</v>
      </c>
      <c r="W1" s="42" t="s">
        <v>246</v>
      </c>
      <c r="X1" s="42" t="s">
        <v>247</v>
      </c>
      <c r="Y1" s="42" t="s">
        <v>243</v>
      </c>
      <c r="Z1" s="42" t="s">
        <v>214</v>
      </c>
    </row>
    <row r="2" spans="1:26" ht="15.75" customHeight="1" x14ac:dyDescent="0.2">
      <c r="K2" s="10" t="s">
        <v>248</v>
      </c>
      <c r="M2" s="42" t="s">
        <v>249</v>
      </c>
      <c r="N2" s="42" t="s">
        <v>215</v>
      </c>
      <c r="R2" s="44">
        <v>1</v>
      </c>
      <c r="T2" s="44">
        <v>1</v>
      </c>
      <c r="V2" s="42" t="s">
        <v>250</v>
      </c>
      <c r="W2" s="42" t="s">
        <v>246</v>
      </c>
      <c r="X2" s="42" t="s">
        <v>251</v>
      </c>
      <c r="Y2" s="42" t="s">
        <v>243</v>
      </c>
      <c r="Z2" s="42" t="s">
        <v>214</v>
      </c>
    </row>
    <row r="3" spans="1:26" ht="15.75" customHeight="1" x14ac:dyDescent="0.2">
      <c r="A3" s="42">
        <f>SUMIFS('Raw Data'!AI:AI,'Raw Data'!$J:$J,"*Temperature*",'Raw Data'!$AN:$AN, "&gt;" &amp;DATE(2012,5,1), 'Raw Data'!$AN:$AN, "&gt;" &amp;DATE(2012,5,1),'Raw Data'!$AN:$AN, "&lt;" &amp;DATE(2012,5,31))</f>
        <v>0</v>
      </c>
      <c r="C3" s="42" t="e">
        <f>coun</f>
        <v>#NAME?</v>
      </c>
      <c r="K3" s="10" t="s">
        <v>252</v>
      </c>
      <c r="M3" s="42" t="s">
        <v>253</v>
      </c>
      <c r="N3" s="42" t="s">
        <v>215</v>
      </c>
      <c r="R3" s="44">
        <v>1</v>
      </c>
      <c r="T3" s="44">
        <v>1</v>
      </c>
      <c r="V3" s="42" t="s">
        <v>254</v>
      </c>
      <c r="X3" s="42" t="s">
        <v>255</v>
      </c>
      <c r="Y3" s="42" t="s">
        <v>243</v>
      </c>
      <c r="Z3" s="42" t="s">
        <v>214</v>
      </c>
    </row>
    <row r="4" spans="1:26" ht="15.75" customHeight="1" x14ac:dyDescent="0.2">
      <c r="K4" s="10" t="s">
        <v>256</v>
      </c>
      <c r="M4" s="42" t="s">
        <v>257</v>
      </c>
      <c r="N4" s="42" t="s">
        <v>217</v>
      </c>
      <c r="R4" s="44">
        <v>1</v>
      </c>
      <c r="T4" s="44">
        <v>1</v>
      </c>
      <c r="V4" s="42" t="s">
        <v>254</v>
      </c>
      <c r="X4" s="42" t="s">
        <v>258</v>
      </c>
      <c r="Y4" s="42" t="s">
        <v>243</v>
      </c>
      <c r="Z4" s="42" t="s">
        <v>214</v>
      </c>
    </row>
    <row r="5" spans="1:26" ht="15.75" customHeight="1" x14ac:dyDescent="0.2">
      <c r="E5" s="42" t="b">
        <f>'Raw Data'!M3 = "*inancial"</f>
        <v>0</v>
      </c>
      <c r="K5" s="10" t="s">
        <v>259</v>
      </c>
      <c r="M5" s="42" t="s">
        <v>260</v>
      </c>
      <c r="N5" s="42" t="s">
        <v>215</v>
      </c>
      <c r="R5" s="44">
        <v>1</v>
      </c>
      <c r="T5" s="44">
        <v>1</v>
      </c>
      <c r="V5" s="42" t="s">
        <v>254</v>
      </c>
      <c r="X5" s="42" t="s">
        <v>261</v>
      </c>
      <c r="Y5" s="42" t="s">
        <v>243</v>
      </c>
      <c r="Z5" s="42" t="s">
        <v>214</v>
      </c>
    </row>
    <row r="6" spans="1:26" ht="15.75" customHeight="1" x14ac:dyDescent="0.2">
      <c r="E6" s="42" t="b">
        <f>('Raw Data'!$J:$J = "*Temperature*")</f>
        <v>0</v>
      </c>
      <c r="F6" s="42">
        <f>COUNTIF('Raw Data'!$J:$J, "&lt;&gt;*Temp*")</f>
        <v>1048576</v>
      </c>
      <c r="K6" s="10" t="s">
        <v>262</v>
      </c>
      <c r="M6" s="42" t="s">
        <v>263</v>
      </c>
      <c r="N6" s="42" t="s">
        <v>215</v>
      </c>
      <c r="R6" s="44">
        <v>1</v>
      </c>
      <c r="T6" s="44">
        <v>1</v>
      </c>
      <c r="V6" s="42" t="s">
        <v>254</v>
      </c>
      <c r="X6" s="42" t="s">
        <v>264</v>
      </c>
      <c r="Y6" s="42" t="s">
        <v>243</v>
      </c>
      <c r="Z6" s="42" t="s">
        <v>214</v>
      </c>
    </row>
    <row r="7" spans="1:26" ht="15.75" customHeight="1" x14ac:dyDescent="0.2">
      <c r="K7" s="10" t="s">
        <v>265</v>
      </c>
      <c r="M7" s="42" t="s">
        <v>266</v>
      </c>
      <c r="N7" s="42" t="s">
        <v>215</v>
      </c>
      <c r="R7" s="44">
        <v>5</v>
      </c>
      <c r="T7" s="44">
        <v>5</v>
      </c>
      <c r="V7" s="42" t="s">
        <v>254</v>
      </c>
      <c r="X7" s="42" t="s">
        <v>267</v>
      </c>
      <c r="Y7" s="42" t="s">
        <v>243</v>
      </c>
      <c r="Z7" s="42" t="s">
        <v>214</v>
      </c>
    </row>
    <row r="8" spans="1:26" ht="15.75" customHeight="1" x14ac:dyDescent="0.2">
      <c r="C8" s="42" t="e">
        <f>AND(#REF! &lt;= 'Raw Data'!G1, ISBLANK(#REF!)= FALSE())</f>
        <v>#REF!</v>
      </c>
      <c r="K8" s="10" t="s">
        <v>268</v>
      </c>
      <c r="M8" s="42" t="s">
        <v>269</v>
      </c>
      <c r="N8" s="42" t="s">
        <v>215</v>
      </c>
      <c r="R8" s="44">
        <v>5</v>
      </c>
      <c r="T8" s="44">
        <v>5</v>
      </c>
      <c r="V8" s="42" t="s">
        <v>270</v>
      </c>
      <c r="X8" s="42" t="s">
        <v>271</v>
      </c>
      <c r="Y8" s="42" t="s">
        <v>243</v>
      </c>
      <c r="Z8" s="42" t="s">
        <v>214</v>
      </c>
    </row>
    <row r="9" spans="1:26" ht="15.75" customHeight="1" x14ac:dyDescent="0.2">
      <c r="K9" s="10" t="s">
        <v>272</v>
      </c>
      <c r="M9" s="42" t="s">
        <v>273</v>
      </c>
      <c r="N9" s="42" t="s">
        <v>215</v>
      </c>
      <c r="R9" s="44">
        <v>1</v>
      </c>
      <c r="T9" s="44">
        <v>1</v>
      </c>
      <c r="V9" s="42" t="s">
        <v>274</v>
      </c>
      <c r="X9" s="42" t="s">
        <v>275</v>
      </c>
      <c r="Y9" s="42" t="s">
        <v>243</v>
      </c>
      <c r="Z9" s="42" t="s">
        <v>214</v>
      </c>
    </row>
    <row r="10" spans="1:26" ht="15.75" customHeight="1" x14ac:dyDescent="0.2">
      <c r="C10" s="42">
        <f>COUNTIFS('Raw Data'!$AM:$AM, "")</f>
        <v>1048575</v>
      </c>
      <c r="E10" s="42">
        <f>MONTH("1 Dec 2014")</f>
        <v>12</v>
      </c>
      <c r="F10" s="10" t="s">
        <v>276</v>
      </c>
      <c r="K10" s="10" t="s">
        <v>277</v>
      </c>
      <c r="M10" s="42" t="s">
        <v>278</v>
      </c>
      <c r="N10" s="42" t="s">
        <v>215</v>
      </c>
      <c r="R10" s="44">
        <v>1</v>
      </c>
      <c r="T10" s="44">
        <v>1</v>
      </c>
      <c r="V10" s="42" t="s">
        <v>274</v>
      </c>
      <c r="X10" s="42" t="s">
        <v>279</v>
      </c>
      <c r="Y10" s="42" t="s">
        <v>243</v>
      </c>
      <c r="Z10" s="42" t="s">
        <v>214</v>
      </c>
    </row>
    <row r="11" spans="1:26" ht="15.75" customHeight="1" x14ac:dyDescent="0.2">
      <c r="A11" s="42" t="e">
        <f>MONTH("Feb 03, 2014")</f>
        <v>#VALUE!</v>
      </c>
      <c r="E11" s="46">
        <f>EOMONTH(DATE(2014,4,1),1)</f>
        <v>41790</v>
      </c>
      <c r="K11" s="10" t="s">
        <v>280</v>
      </c>
      <c r="M11" s="42" t="s">
        <v>281</v>
      </c>
      <c r="N11" s="42" t="s">
        <v>215</v>
      </c>
      <c r="R11" s="44">
        <v>1</v>
      </c>
      <c r="T11" s="44">
        <v>1</v>
      </c>
      <c r="V11" s="42" t="s">
        <v>270</v>
      </c>
      <c r="X11" s="42" t="s">
        <v>282</v>
      </c>
      <c r="Y11" s="42" t="s">
        <v>243</v>
      </c>
      <c r="Z11" s="42" t="s">
        <v>214</v>
      </c>
    </row>
    <row r="12" spans="1:26" ht="15.75" customHeight="1" x14ac:dyDescent="0.2">
      <c r="A12" s="42" t="e">
        <f>MONTH("Feb")</f>
        <v>#VALUE!</v>
      </c>
      <c r="C12" s="42">
        <f>(  COUNTIFS('Raw Data'!$H:$H, "Ear*") )
+
(  COUNTIFS( 'Raw Data'!$H:$H, "Ear*") )</f>
        <v>0</v>
      </c>
      <c r="K12" s="10" t="s">
        <v>283</v>
      </c>
      <c r="M12" s="42" t="s">
        <v>284</v>
      </c>
      <c r="N12" s="42" t="s">
        <v>270</v>
      </c>
      <c r="R12" s="44">
        <v>1</v>
      </c>
      <c r="T12" s="44">
        <v>1</v>
      </c>
      <c r="V12" s="42" t="s">
        <v>254</v>
      </c>
      <c r="X12" s="42" t="s">
        <v>285</v>
      </c>
      <c r="Y12" s="42" t="s">
        <v>286</v>
      </c>
      <c r="Z12" s="42" t="s">
        <v>214</v>
      </c>
    </row>
    <row r="13" spans="1:26" ht="15.75" customHeight="1" x14ac:dyDescent="0.2">
      <c r="C13" s="42">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10" t="s">
        <v>287</v>
      </c>
      <c r="M13" s="42" t="s">
        <v>288</v>
      </c>
      <c r="N13" s="42" t="s">
        <v>215</v>
      </c>
      <c r="R13" s="44">
        <v>1</v>
      </c>
      <c r="T13" s="44">
        <v>1</v>
      </c>
      <c r="V13" s="42" t="s">
        <v>217</v>
      </c>
      <c r="X13" s="42" t="s">
        <v>289</v>
      </c>
      <c r="Y13" s="42" t="s">
        <v>290</v>
      </c>
      <c r="Z13" s="42" t="s">
        <v>214</v>
      </c>
    </row>
    <row r="14" spans="1:26" ht="15.75" customHeight="1" x14ac:dyDescent="0.2">
      <c r="K14" s="10" t="s">
        <v>291</v>
      </c>
      <c r="M14" s="42" t="s">
        <v>292</v>
      </c>
      <c r="N14" s="42" t="s">
        <v>250</v>
      </c>
      <c r="R14" s="44">
        <v>20</v>
      </c>
      <c r="T14" s="44">
        <v>20</v>
      </c>
      <c r="V14" s="42" t="s">
        <v>293</v>
      </c>
      <c r="X14" s="42" t="s">
        <v>294</v>
      </c>
      <c r="Y14" s="42" t="s">
        <v>295</v>
      </c>
      <c r="Z14" s="42" t="s">
        <v>214</v>
      </c>
    </row>
    <row r="15" spans="1:26" ht="15.75" customHeight="1" x14ac:dyDescent="0.2">
      <c r="K15" s="10" t="s">
        <v>296</v>
      </c>
      <c r="M15" s="42" t="s">
        <v>297</v>
      </c>
      <c r="N15" s="42" t="s">
        <v>246</v>
      </c>
      <c r="R15" s="44">
        <v>100</v>
      </c>
      <c r="T15" s="44">
        <v>100</v>
      </c>
      <c r="X15" s="42" t="s">
        <v>298</v>
      </c>
      <c r="Y15" s="42" t="s">
        <v>216</v>
      </c>
      <c r="Z15" s="42" t="s">
        <v>214</v>
      </c>
    </row>
    <row r="16" spans="1:26" ht="15.75" customHeight="1" x14ac:dyDescent="0.2">
      <c r="C16" s="46" t="e">
        <f>DATE(2014,April,1)</f>
        <v>#NAME?</v>
      </c>
      <c r="K16" s="10" t="s">
        <v>300</v>
      </c>
      <c r="M16" s="42" t="s">
        <v>301</v>
      </c>
      <c r="N16" s="42" t="s">
        <v>270</v>
      </c>
      <c r="R16" s="44">
        <v>50</v>
      </c>
      <c r="T16" s="44">
        <v>50</v>
      </c>
      <c r="X16" s="42" t="s">
        <v>302</v>
      </c>
      <c r="Y16" s="42" t="s">
        <v>216</v>
      </c>
      <c r="Z16" s="42" t="s">
        <v>214</v>
      </c>
    </row>
    <row r="17" spans="11:26" ht="15.75" customHeight="1" x14ac:dyDescent="0.2">
      <c r="K17" s="10" t="s">
        <v>303</v>
      </c>
      <c r="M17" s="42" t="s">
        <v>304</v>
      </c>
      <c r="N17" s="42" t="s">
        <v>254</v>
      </c>
      <c r="R17" s="44">
        <v>1</v>
      </c>
      <c r="T17" s="44">
        <v>1</v>
      </c>
      <c r="X17" s="42" t="s">
        <v>305</v>
      </c>
      <c r="Y17" s="42" t="s">
        <v>306</v>
      </c>
      <c r="Z17" s="42" t="s">
        <v>214</v>
      </c>
    </row>
    <row r="18" spans="11:26" ht="15.75" customHeight="1" x14ac:dyDescent="0.2">
      <c r="K18" s="10" t="s">
        <v>307</v>
      </c>
      <c r="M18" s="42" t="s">
        <v>308</v>
      </c>
      <c r="N18" s="42" t="s">
        <v>309</v>
      </c>
      <c r="R18" s="44">
        <v>4</v>
      </c>
      <c r="T18" s="44">
        <v>4</v>
      </c>
      <c r="X18" s="42" t="s">
        <v>310</v>
      </c>
      <c r="Y18" s="42" t="s">
        <v>249</v>
      </c>
      <c r="Z18" s="42" t="s">
        <v>214</v>
      </c>
    </row>
    <row r="19" spans="11:26" ht="15.75" customHeight="1" x14ac:dyDescent="0.2">
      <c r="K19" s="10" t="s">
        <v>311</v>
      </c>
      <c r="M19" s="42" t="s">
        <v>312</v>
      </c>
      <c r="N19" s="42" t="s">
        <v>254</v>
      </c>
      <c r="R19" s="44">
        <v>1</v>
      </c>
      <c r="T19" s="44">
        <v>1</v>
      </c>
      <c r="X19" s="42" t="s">
        <v>313</v>
      </c>
      <c r="Y19" s="42" t="s">
        <v>314</v>
      </c>
      <c r="Z19" s="42" t="s">
        <v>214</v>
      </c>
    </row>
    <row r="20" spans="11:26" ht="15.75" customHeight="1" x14ac:dyDescent="0.2">
      <c r="K20" s="10" t="s">
        <v>315</v>
      </c>
      <c r="M20" s="42" t="s">
        <v>316</v>
      </c>
      <c r="N20" s="42" t="s">
        <v>270</v>
      </c>
      <c r="R20" s="44">
        <v>9</v>
      </c>
      <c r="T20" s="44">
        <v>9</v>
      </c>
      <c r="X20" s="42" t="s">
        <v>317</v>
      </c>
      <c r="Y20" s="42" t="s">
        <v>318</v>
      </c>
      <c r="Z20" s="42" t="s">
        <v>214</v>
      </c>
    </row>
    <row r="21" spans="11:26" ht="15.75" customHeight="1" x14ac:dyDescent="0.2">
      <c r="K21" s="10" t="s">
        <v>319</v>
      </c>
      <c r="M21" s="42" t="s">
        <v>320</v>
      </c>
      <c r="N21" s="42" t="s">
        <v>321</v>
      </c>
      <c r="R21" s="44">
        <v>3</v>
      </c>
      <c r="T21" s="44">
        <v>3</v>
      </c>
      <c r="X21" s="42" t="s">
        <v>322</v>
      </c>
      <c r="Y21" s="42" t="s">
        <v>323</v>
      </c>
      <c r="Z21" s="42" t="s">
        <v>214</v>
      </c>
    </row>
    <row r="22" spans="11:26" ht="15.75" customHeight="1" x14ac:dyDescent="0.2">
      <c r="K22" s="10" t="s">
        <v>324</v>
      </c>
      <c r="M22" s="42" t="s">
        <v>325</v>
      </c>
      <c r="N22" s="42" t="s">
        <v>254</v>
      </c>
      <c r="R22" s="44">
        <v>1</v>
      </c>
      <c r="T22" s="44">
        <v>1</v>
      </c>
      <c r="X22" s="42" t="s">
        <v>326</v>
      </c>
      <c r="Y22" s="42" t="s">
        <v>327</v>
      </c>
      <c r="Z22" s="42" t="s">
        <v>214</v>
      </c>
    </row>
    <row r="23" spans="11:26" ht="15.75" customHeight="1" x14ac:dyDescent="0.2">
      <c r="K23" s="10" t="s">
        <v>328</v>
      </c>
      <c r="M23" s="42" t="s">
        <v>329</v>
      </c>
      <c r="N23" s="42" t="s">
        <v>309</v>
      </c>
      <c r="R23" s="44">
        <v>1</v>
      </c>
      <c r="T23" s="44">
        <v>1</v>
      </c>
      <c r="X23" s="42" t="s">
        <v>330</v>
      </c>
      <c r="Y23" s="42" t="s">
        <v>331</v>
      </c>
      <c r="Z23" s="42" t="s">
        <v>214</v>
      </c>
    </row>
    <row r="24" spans="11:26" ht="15.75" customHeight="1" x14ac:dyDescent="0.2">
      <c r="K24" s="10" t="s">
        <v>332</v>
      </c>
      <c r="M24" s="42" t="s">
        <v>333</v>
      </c>
      <c r="N24" s="42" t="s">
        <v>270</v>
      </c>
      <c r="R24" s="44">
        <v>1</v>
      </c>
      <c r="T24" s="44">
        <v>1</v>
      </c>
      <c r="X24" s="42" t="s">
        <v>334</v>
      </c>
      <c r="Y24" s="42" t="s">
        <v>335</v>
      </c>
      <c r="Z24" s="42" t="s">
        <v>214</v>
      </c>
    </row>
    <row r="25" spans="11:26" ht="15.75" customHeight="1" x14ac:dyDescent="0.2">
      <c r="K25" s="10" t="s">
        <v>336</v>
      </c>
      <c r="M25" s="42" t="s">
        <v>337</v>
      </c>
      <c r="N25" s="42" t="s">
        <v>215</v>
      </c>
      <c r="R25" s="44">
        <v>1</v>
      </c>
      <c r="T25" s="44">
        <v>1</v>
      </c>
    </row>
    <row r="26" spans="11:26" ht="15.75" customHeight="1" x14ac:dyDescent="0.2">
      <c r="K26" s="10" t="s">
        <v>338</v>
      </c>
      <c r="M26" s="42" t="s">
        <v>339</v>
      </c>
      <c r="N26" s="42" t="s">
        <v>274</v>
      </c>
      <c r="R26" s="44">
        <v>1</v>
      </c>
      <c r="T26" s="44">
        <v>1</v>
      </c>
    </row>
    <row r="27" spans="11:26" ht="15.75" customHeight="1" x14ac:dyDescent="0.2">
      <c r="K27" s="10" t="s">
        <v>340</v>
      </c>
      <c r="M27" s="42" t="s">
        <v>341</v>
      </c>
      <c r="N27" s="42" t="s">
        <v>250</v>
      </c>
    </row>
    <row r="28" spans="11:26" ht="15.75" customHeight="1" x14ac:dyDescent="0.2">
      <c r="K28" s="10" t="s">
        <v>342</v>
      </c>
      <c r="M28" s="42" t="s">
        <v>343</v>
      </c>
      <c r="N28" s="42" t="s">
        <v>215</v>
      </c>
    </row>
    <row r="29" spans="11:26" ht="15.75" customHeight="1" x14ac:dyDescent="0.2">
      <c r="K29" s="10" t="s">
        <v>344</v>
      </c>
      <c r="M29" s="42" t="s">
        <v>345</v>
      </c>
      <c r="N29" s="42" t="s">
        <v>215</v>
      </c>
    </row>
    <row r="30" spans="11:26" ht="15.75" customHeight="1" x14ac:dyDescent="0.2">
      <c r="K30" s="10" t="s">
        <v>346</v>
      </c>
      <c r="M30" s="42" t="s">
        <v>347</v>
      </c>
      <c r="N30" s="42" t="s">
        <v>321</v>
      </c>
    </row>
    <row r="31" spans="11:26" ht="15.75" customHeight="1" x14ac:dyDescent="0.2">
      <c r="K31" s="10" t="s">
        <v>348</v>
      </c>
      <c r="M31" s="42" t="s">
        <v>349</v>
      </c>
    </row>
    <row r="32" spans="11:26" ht="15.75" customHeight="1" x14ac:dyDescent="0.2">
      <c r="K32" s="10" t="s">
        <v>350</v>
      </c>
      <c r="M32" s="42" t="s">
        <v>351</v>
      </c>
    </row>
    <row r="33" spans="11:24" ht="15.75" customHeight="1" x14ac:dyDescent="0.2">
      <c r="K33" s="10" t="s">
        <v>352</v>
      </c>
      <c r="M33" s="42" t="s">
        <v>353</v>
      </c>
    </row>
    <row r="34" spans="11:24" ht="15.75" customHeight="1" x14ac:dyDescent="0.2">
      <c r="K34" s="10" t="s">
        <v>354</v>
      </c>
      <c r="M34" s="42" t="s">
        <v>355</v>
      </c>
    </row>
    <row r="35" spans="11:24" ht="15.75" customHeight="1" x14ac:dyDescent="0.2">
      <c r="K35" s="10" t="s">
        <v>356</v>
      </c>
      <c r="M35" s="42" t="s">
        <v>357</v>
      </c>
    </row>
    <row r="36" spans="11:24" ht="15.75" customHeight="1" x14ac:dyDescent="0.2">
      <c r="K36" s="10" t="s">
        <v>358</v>
      </c>
      <c r="M36" s="42" t="s">
        <v>359</v>
      </c>
    </row>
    <row r="37" spans="11:24" ht="15.75" customHeight="1" x14ac:dyDescent="0.2">
      <c r="K37" s="10" t="s">
        <v>360</v>
      </c>
      <c r="M37" s="42" t="s">
        <v>361</v>
      </c>
    </row>
    <row r="38" spans="11:24" ht="15.75" customHeight="1" x14ac:dyDescent="0.2">
      <c r="K38" s="10" t="s">
        <v>128</v>
      </c>
      <c r="M38" s="42" t="s">
        <v>362</v>
      </c>
    </row>
    <row r="39" spans="11:24" ht="15.75" customHeight="1" x14ac:dyDescent="0.2">
      <c r="K39" s="10" t="s">
        <v>130</v>
      </c>
      <c r="M39" s="42" t="s">
        <v>363</v>
      </c>
    </row>
    <row r="40" spans="11:24" ht="15.75" customHeight="1" x14ac:dyDescent="0.2">
      <c r="K40" s="10" t="s">
        <v>132</v>
      </c>
      <c r="M40" s="42" t="s">
        <v>364</v>
      </c>
    </row>
    <row r="41" spans="11:24" ht="15.75" customHeight="1" x14ac:dyDescent="0.2">
      <c r="K41" s="10" t="s">
        <v>135</v>
      </c>
      <c r="M41" s="42" t="s">
        <v>365</v>
      </c>
    </row>
    <row r="42" spans="11:24" ht="15.75" customHeight="1" x14ac:dyDescent="0.2">
      <c r="K42" s="10" t="s">
        <v>137</v>
      </c>
      <c r="M42" s="42" t="s">
        <v>366</v>
      </c>
    </row>
    <row r="43" spans="11:24" ht="15.75" customHeight="1" x14ac:dyDescent="0.2">
      <c r="K43" s="10" t="s">
        <v>139</v>
      </c>
      <c r="M43" s="42" t="s">
        <v>367</v>
      </c>
    </row>
    <row r="44" spans="11:24" ht="15.75" customHeight="1" x14ac:dyDescent="0.2">
      <c r="K44" s="10" t="s">
        <v>142</v>
      </c>
      <c r="M44" s="42" t="s">
        <v>368</v>
      </c>
    </row>
    <row r="45" spans="11:24" ht="15.75" customHeight="1" x14ac:dyDescent="0.2">
      <c r="M45" s="42" t="s">
        <v>369</v>
      </c>
      <c r="Q45" s="10">
        <f>11/14</f>
        <v>0.7857142857142857</v>
      </c>
      <c r="W45" s="42">
        <f>X45-Y45</f>
        <v>0</v>
      </c>
    </row>
    <row r="46" spans="11:24" ht="15.75" customHeight="1" x14ac:dyDescent="0.2">
      <c r="M46" s="42" t="s">
        <v>370</v>
      </c>
      <c r="W46" s="42">
        <f>NETWORKDAYS(X46,Y46)</f>
        <v>0</v>
      </c>
    </row>
    <row r="47" spans="11:24" ht="15.75" customHeight="1" x14ac:dyDescent="0.2">
      <c r="M47" s="42" t="s">
        <v>371</v>
      </c>
      <c r="S47" s="42">
        <f>SUMIF(S48:S52,"&gt;=0")</f>
        <v>31</v>
      </c>
    </row>
    <row r="48" spans="11:24" ht="15.75" customHeight="1" x14ac:dyDescent="0.2">
      <c r="M48" s="42" t="s">
        <v>372</v>
      </c>
      <c r="X48" s="42">
        <f>N("" &amp; LEFT('Raw Data'!$A$3,2))</f>
        <v>0</v>
      </c>
    </row>
    <row r="49" spans="13:25" ht="15.75" customHeight="1" x14ac:dyDescent="0.2">
      <c r="M49" s="42" t="s">
        <v>373</v>
      </c>
      <c r="X49" s="42" t="e">
        <f>Day</f>
        <v>#NAME?</v>
      </c>
    </row>
    <row r="50" spans="13:25" ht="15.75" customHeight="1" x14ac:dyDescent="0.2">
      <c r="M50" s="42" t="s">
        <v>374</v>
      </c>
      <c r="S50" s="42" t="s">
        <v>375</v>
      </c>
    </row>
    <row r="51" spans="13:25" ht="15.75" customHeight="1" x14ac:dyDescent="0.2">
      <c r="M51" s="42" t="s">
        <v>376</v>
      </c>
      <c r="S51" s="10">
        <v>0</v>
      </c>
      <c r="V51" s="42" t="s">
        <v>377</v>
      </c>
      <c r="X51" s="42" t="s">
        <v>375</v>
      </c>
    </row>
    <row r="52" spans="13:25" ht="15.75" customHeight="1" x14ac:dyDescent="0.2">
      <c r="M52" s="42" t="s">
        <v>378</v>
      </c>
      <c r="Q52" s="42" t="s">
        <v>379</v>
      </c>
      <c r="S52" s="10">
        <v>31</v>
      </c>
    </row>
    <row r="53" spans="13:25" ht="15.75" customHeight="1" x14ac:dyDescent="0.2">
      <c r="M53" s="42" t="s">
        <v>380</v>
      </c>
    </row>
    <row r="54" spans="13:25" ht="15.75" customHeight="1" x14ac:dyDescent="0.2">
      <c r="M54" s="42" t="s">
        <v>381</v>
      </c>
    </row>
    <row r="55" spans="13:25" ht="15.75" customHeight="1" x14ac:dyDescent="0.2">
      <c r="M55" s="42" t="s">
        <v>382</v>
      </c>
    </row>
    <row r="56" spans="13:25" ht="15.75" customHeight="1" x14ac:dyDescent="0.2">
      <c r="M56" s="42" t="s">
        <v>383</v>
      </c>
      <c r="Y56" s="42" t="s">
        <v>384</v>
      </c>
    </row>
    <row r="57" spans="13:25" ht="15.75" customHeight="1" x14ac:dyDescent="0.2">
      <c r="M57" s="42" t="s">
        <v>385</v>
      </c>
    </row>
    <row r="58" spans="13:25" ht="15.75" customHeight="1" x14ac:dyDescent="0.2">
      <c r="M58" s="42" t="s">
        <v>216</v>
      </c>
    </row>
    <row r="59" spans="13:25" ht="15.75" customHeight="1" x14ac:dyDescent="0.2">
      <c r="M59" s="42" t="s">
        <v>386</v>
      </c>
    </row>
    <row r="60" spans="13:25" ht="15.75" customHeight="1" x14ac:dyDescent="0.2">
      <c r="M60" s="42" t="s">
        <v>387</v>
      </c>
    </row>
    <row r="61" spans="13:25" ht="15.75" customHeight="1" x14ac:dyDescent="0.2">
      <c r="M61" s="42" t="s">
        <v>388</v>
      </c>
    </row>
    <row r="62" spans="13:25" ht="15.75" customHeight="1" x14ac:dyDescent="0.2">
      <c r="M62" s="42" t="s">
        <v>389</v>
      </c>
    </row>
    <row r="63" spans="13:25" ht="15.75" customHeight="1" x14ac:dyDescent="0.2">
      <c r="M63" s="42" t="s">
        <v>390</v>
      </c>
    </row>
    <row r="64" spans="13:25" ht="15.75" customHeight="1" x14ac:dyDescent="0.2">
      <c r="M64" s="42" t="s">
        <v>391</v>
      </c>
    </row>
    <row r="65" spans="13:13" ht="15.75" customHeight="1" x14ac:dyDescent="0.2">
      <c r="M65" s="42" t="s">
        <v>392</v>
      </c>
    </row>
    <row r="66" spans="13:13" ht="15.75" customHeight="1" x14ac:dyDescent="0.2">
      <c r="M66" s="42" t="s">
        <v>393</v>
      </c>
    </row>
    <row r="67" spans="13:13" ht="15.75" customHeight="1" x14ac:dyDescent="0.2">
      <c r="M67" s="42" t="s">
        <v>394</v>
      </c>
    </row>
    <row r="68" spans="13:13" ht="15.75" customHeight="1" x14ac:dyDescent="0.2">
      <c r="M68" s="42" t="s">
        <v>395</v>
      </c>
    </row>
    <row r="69" spans="13:13" ht="15.75" customHeight="1" x14ac:dyDescent="0.2">
      <c r="M69" s="42" t="s">
        <v>396</v>
      </c>
    </row>
    <row r="70" spans="13:13" ht="15.75" customHeight="1" x14ac:dyDescent="0.2">
      <c r="M70" s="42" t="s">
        <v>397</v>
      </c>
    </row>
    <row r="71" spans="13:13" ht="15.75" customHeight="1" x14ac:dyDescent="0.2">
      <c r="M71" s="42" t="s">
        <v>398</v>
      </c>
    </row>
    <row r="72" spans="13:13" ht="15.75" customHeight="1" x14ac:dyDescent="0.2">
      <c r="M72" s="42" t="s">
        <v>286</v>
      </c>
    </row>
    <row r="73" spans="13:13" ht="15.75" customHeight="1" x14ac:dyDescent="0.2">
      <c r="M73" s="42" t="s">
        <v>399</v>
      </c>
    </row>
    <row r="74" spans="13:13" ht="15.75" customHeight="1" x14ac:dyDescent="0.2">
      <c r="M74" s="42" t="s">
        <v>400</v>
      </c>
    </row>
    <row r="75" spans="13:13" ht="15.75" customHeight="1" x14ac:dyDescent="0.2">
      <c r="M75" s="42" t="s">
        <v>290</v>
      </c>
    </row>
    <row r="76" spans="13:13" ht="15.75" customHeight="1" x14ac:dyDescent="0.2">
      <c r="M76" s="42" t="s">
        <v>295</v>
      </c>
    </row>
    <row r="77" spans="13:13" ht="15.75" customHeight="1" x14ac:dyDescent="0.2">
      <c r="M77" s="42" t="s">
        <v>401</v>
      </c>
    </row>
    <row r="78" spans="13:13" ht="15.75" customHeight="1" x14ac:dyDescent="0.2">
      <c r="M78" s="42" t="s">
        <v>402</v>
      </c>
    </row>
    <row r="79" spans="13:13" ht="15.75" customHeight="1" x14ac:dyDescent="0.2">
      <c r="M79" s="42" t="s">
        <v>306</v>
      </c>
    </row>
    <row r="80" spans="13:13" ht="15.75" customHeight="1" x14ac:dyDescent="0.2">
      <c r="M80" s="42" t="s">
        <v>403</v>
      </c>
    </row>
    <row r="81" spans="13:13" ht="15.75" customHeight="1" x14ac:dyDescent="0.2">
      <c r="M81" s="42" t="s">
        <v>314</v>
      </c>
    </row>
    <row r="82" spans="13:13" ht="15.75" customHeight="1" x14ac:dyDescent="0.2">
      <c r="M82" s="42" t="s">
        <v>404</v>
      </c>
    </row>
    <row r="83" spans="13:13" ht="15.75" customHeight="1" x14ac:dyDescent="0.2">
      <c r="M83" s="42" t="s">
        <v>405</v>
      </c>
    </row>
    <row r="84" spans="13:13" ht="15.75" customHeight="1" x14ac:dyDescent="0.2">
      <c r="M84" s="42" t="s">
        <v>406</v>
      </c>
    </row>
    <row r="85" spans="13:13" ht="15.75" customHeight="1" x14ac:dyDescent="0.2">
      <c r="M85" s="42" t="s">
        <v>318</v>
      </c>
    </row>
    <row r="86" spans="13:13" ht="15.75" customHeight="1" x14ac:dyDescent="0.2">
      <c r="M86" s="42" t="s">
        <v>323</v>
      </c>
    </row>
    <row r="87" spans="13:13" ht="15.75" customHeight="1" x14ac:dyDescent="0.2">
      <c r="M87" s="42" t="s">
        <v>407</v>
      </c>
    </row>
    <row r="88" spans="13:13" ht="15.75" customHeight="1" x14ac:dyDescent="0.2">
      <c r="M88" s="42" t="s">
        <v>327</v>
      </c>
    </row>
    <row r="89" spans="13:13" ht="15.75" customHeight="1" x14ac:dyDescent="0.2">
      <c r="M89" s="42" t="s">
        <v>408</v>
      </c>
    </row>
    <row r="90" spans="13:13" ht="15.75" customHeight="1" x14ac:dyDescent="0.2">
      <c r="M90" s="42" t="s">
        <v>331</v>
      </c>
    </row>
    <row r="91" spans="13:13" ht="15.75" customHeight="1" x14ac:dyDescent="0.2">
      <c r="M91" s="42" t="s">
        <v>409</v>
      </c>
    </row>
    <row r="92" spans="13:13" ht="15.75" customHeight="1" x14ac:dyDescent="0.2">
      <c r="M92" s="42" t="s">
        <v>335</v>
      </c>
    </row>
    <row r="93" spans="13:13" ht="15.75" customHeight="1" x14ac:dyDescent="0.2">
      <c r="M93" s="42" t="s">
        <v>410</v>
      </c>
    </row>
    <row r="94" spans="13:13" ht="15.75" customHeight="1" x14ac:dyDescent="0.2">
      <c r="M94" s="42" t="s">
        <v>411</v>
      </c>
    </row>
    <row r="95" spans="13:13" ht="15.75" customHeight="1" x14ac:dyDescent="0.2">
      <c r="M95" s="42" t="s">
        <v>412</v>
      </c>
    </row>
    <row r="96" spans="13:13" ht="15.75" customHeight="1" x14ac:dyDescent="0.2">
      <c r="M96" s="42" t="s">
        <v>413</v>
      </c>
    </row>
    <row r="97" spans="13:13" ht="15.75" customHeight="1" x14ac:dyDescent="0.2">
      <c r="M97" s="42" t="s">
        <v>414</v>
      </c>
    </row>
    <row r="98" spans="13:13" ht="15.75" customHeight="1" x14ac:dyDescent="0.2">
      <c r="M98" s="42" t="s">
        <v>415</v>
      </c>
    </row>
    <row r="99" spans="13:13" ht="15.75" customHeight="1" x14ac:dyDescent="0.2">
      <c r="M99" s="42" t="s">
        <v>416</v>
      </c>
    </row>
    <row r="100" spans="13:13" ht="15.75" customHeight="1" x14ac:dyDescent="0.2">
      <c r="M100" s="42" t="s">
        <v>417</v>
      </c>
    </row>
    <row r="101" spans="13:13" ht="15.75" customHeight="1" x14ac:dyDescent="0.2">
      <c r="M101" s="42" t="s">
        <v>418</v>
      </c>
    </row>
    <row r="102" spans="13:13" ht="15.75" customHeight="1" x14ac:dyDescent="0.2">
      <c r="M102" s="42" t="s">
        <v>419</v>
      </c>
    </row>
    <row r="103" spans="13:13" ht="15.75" customHeight="1" x14ac:dyDescent="0.2">
      <c r="M103" s="42" t="s">
        <v>420</v>
      </c>
    </row>
    <row r="104" spans="13:13" ht="15.75" customHeight="1" x14ac:dyDescent="0.2">
      <c r="M104" s="42" t="s">
        <v>421</v>
      </c>
    </row>
    <row r="105" spans="13:13" ht="15.75" customHeight="1" x14ac:dyDescent="0.2">
      <c r="M105" s="42" t="s">
        <v>422</v>
      </c>
    </row>
    <row r="106" spans="13:13" ht="15.75" customHeight="1" x14ac:dyDescent="0.2">
      <c r="M106" s="42" t="s">
        <v>423</v>
      </c>
    </row>
    <row r="107" spans="13:13" ht="15.75" customHeight="1" x14ac:dyDescent="0.2">
      <c r="M107" s="42" t="s">
        <v>424</v>
      </c>
    </row>
    <row r="108" spans="13:13" ht="15.75" customHeight="1" x14ac:dyDescent="0.2">
      <c r="M108" s="42" t="s">
        <v>425</v>
      </c>
    </row>
    <row r="109" spans="13:13" ht="15.75" customHeight="1" x14ac:dyDescent="0.2">
      <c r="M109" s="42" t="s">
        <v>426</v>
      </c>
    </row>
    <row r="110" spans="13:13" ht="15.75" customHeight="1" x14ac:dyDescent="0.2">
      <c r="M110" s="42" t="s">
        <v>427</v>
      </c>
    </row>
    <row r="111" spans="13:13" ht="15.75" customHeight="1" x14ac:dyDescent="0.2">
      <c r="M111" s="42" t="s">
        <v>428</v>
      </c>
    </row>
    <row r="112" spans="13:13" ht="15.75" customHeight="1" x14ac:dyDescent="0.2">
      <c r="M112" s="42" t="s">
        <v>429</v>
      </c>
    </row>
    <row r="113" spans="13:13" ht="15.75" customHeight="1" x14ac:dyDescent="0.2">
      <c r="M113" s="42" t="s">
        <v>430</v>
      </c>
    </row>
    <row r="114" spans="13:13" ht="15.75" customHeight="1" x14ac:dyDescent="0.2">
      <c r="M114" s="42" t="s">
        <v>431</v>
      </c>
    </row>
    <row r="115" spans="13:13" ht="15.75" customHeight="1" x14ac:dyDescent="0.2">
      <c r="M115" s="42" t="s">
        <v>432</v>
      </c>
    </row>
    <row r="116" spans="13:13" ht="15.75" customHeight="1" x14ac:dyDescent="0.2">
      <c r="M116" s="42" t="s">
        <v>433</v>
      </c>
    </row>
    <row r="117" spans="13:13" ht="15.75" customHeight="1" x14ac:dyDescent="0.2">
      <c r="M117" s="42" t="s">
        <v>434</v>
      </c>
    </row>
    <row r="118" spans="13:13" ht="15.75" customHeight="1" x14ac:dyDescent="0.2">
      <c r="M118" s="42" t="s">
        <v>435</v>
      </c>
    </row>
    <row r="119" spans="13:13" ht="15.75" customHeight="1" x14ac:dyDescent="0.2">
      <c r="M119" s="42" t="s">
        <v>436</v>
      </c>
    </row>
    <row r="120" spans="13:13" ht="15.75" customHeight="1" x14ac:dyDescent="0.2">
      <c r="M120" s="42" t="s">
        <v>437</v>
      </c>
    </row>
    <row r="121" spans="13:13" ht="15.75" customHeight="1" x14ac:dyDescent="0.2">
      <c r="M121" s="42" t="s">
        <v>438</v>
      </c>
    </row>
    <row r="122" spans="13:13" ht="15.75" customHeight="1" x14ac:dyDescent="0.2">
      <c r="M122" s="42" t="s">
        <v>439</v>
      </c>
    </row>
    <row r="123" spans="13:13" ht="15.75" customHeight="1" x14ac:dyDescent="0.2">
      <c r="M123" s="42" t="s">
        <v>440</v>
      </c>
    </row>
    <row r="124" spans="13:13" ht="15.75" customHeight="1" x14ac:dyDescent="0.2">
      <c r="M124" s="42" t="s">
        <v>441</v>
      </c>
    </row>
    <row r="125" spans="13:13" ht="15.75" customHeight="1" x14ac:dyDescent="0.2">
      <c r="M125" s="42" t="s">
        <v>442</v>
      </c>
    </row>
    <row r="126" spans="13:13" ht="15.75" customHeight="1" x14ac:dyDescent="0.2">
      <c r="M126" s="42" t="s">
        <v>443</v>
      </c>
    </row>
    <row r="127" spans="13:13" ht="15.75" customHeight="1" x14ac:dyDescent="0.2">
      <c r="M127" s="42" t="s">
        <v>444</v>
      </c>
    </row>
    <row r="128" spans="13:13" ht="15.75" customHeight="1" x14ac:dyDescent="0.2">
      <c r="M128" s="42" t="s">
        <v>445</v>
      </c>
    </row>
    <row r="129" spans="13:13" ht="15.75" customHeight="1" x14ac:dyDescent="0.2">
      <c r="M129" s="42" t="s">
        <v>446</v>
      </c>
    </row>
    <row r="130" spans="13:13" ht="15.75" customHeight="1" x14ac:dyDescent="0.2">
      <c r="M130" s="42" t="s">
        <v>447</v>
      </c>
    </row>
    <row r="131" spans="13:13" ht="15.75" customHeight="1" x14ac:dyDescent="0.2">
      <c r="M131" s="42" t="s">
        <v>448</v>
      </c>
    </row>
    <row r="132" spans="13:13" ht="15.75" customHeight="1" x14ac:dyDescent="0.2">
      <c r="M132" s="42" t="s">
        <v>449</v>
      </c>
    </row>
    <row r="133" spans="13:13" ht="15.75" customHeight="1" x14ac:dyDescent="0.2">
      <c r="M133" s="42" t="s">
        <v>450</v>
      </c>
    </row>
    <row r="134" spans="13:13" ht="15.75" customHeight="1" x14ac:dyDescent="0.2">
      <c r="M134" s="42" t="s">
        <v>451</v>
      </c>
    </row>
    <row r="135" spans="13:13" ht="15.75" customHeight="1" x14ac:dyDescent="0.2">
      <c r="M135" s="42" t="s">
        <v>452</v>
      </c>
    </row>
    <row r="136" spans="13:13" ht="15.75" customHeight="1" x14ac:dyDescent="0.2">
      <c r="M136" s="42" t="s">
        <v>453</v>
      </c>
    </row>
    <row r="137" spans="13:13" ht="15.75" customHeight="1" x14ac:dyDescent="0.2">
      <c r="M137" s="42" t="s">
        <v>454</v>
      </c>
    </row>
    <row r="138" spans="13:13" ht="15.75" customHeight="1" x14ac:dyDescent="0.2">
      <c r="M138" s="42" t="s">
        <v>455</v>
      </c>
    </row>
    <row r="139" spans="13:13" ht="15.75" customHeight="1" x14ac:dyDescent="0.2">
      <c r="M139" s="42" t="s">
        <v>456</v>
      </c>
    </row>
    <row r="140" spans="13:13" ht="15.75" customHeight="1" x14ac:dyDescent="0.2">
      <c r="M140" s="42" t="s">
        <v>457</v>
      </c>
    </row>
    <row r="141" spans="13:13" ht="15.75" customHeight="1" x14ac:dyDescent="0.2">
      <c r="M141" s="42" t="s">
        <v>458</v>
      </c>
    </row>
    <row r="142" spans="13:13" ht="15.75" customHeight="1" x14ac:dyDescent="0.2">
      <c r="M142" s="42" t="s">
        <v>459</v>
      </c>
    </row>
    <row r="143" spans="13:13" ht="15.75" customHeight="1" x14ac:dyDescent="0.2">
      <c r="M143" s="42" t="s">
        <v>460</v>
      </c>
    </row>
    <row r="144" spans="13:13" ht="15.75" customHeight="1" x14ac:dyDescent="0.2">
      <c r="M144" s="42" t="s">
        <v>461</v>
      </c>
    </row>
    <row r="145" spans="13:13" ht="15.75" customHeight="1" x14ac:dyDescent="0.2">
      <c r="M145" s="42" t="s">
        <v>462</v>
      </c>
    </row>
    <row r="146" spans="13:13" ht="15.75" customHeight="1" x14ac:dyDescent="0.2">
      <c r="M146" s="42" t="s">
        <v>463</v>
      </c>
    </row>
    <row r="147" spans="13:13" ht="15.75" customHeight="1" x14ac:dyDescent="0.2">
      <c r="M147" s="42" t="s">
        <v>464</v>
      </c>
    </row>
    <row r="148" spans="13:13" ht="15.75" customHeight="1" x14ac:dyDescent="0.2">
      <c r="M148" s="42" t="s">
        <v>465</v>
      </c>
    </row>
    <row r="149" spans="13:13" ht="15.75" customHeight="1" x14ac:dyDescent="0.2">
      <c r="M149" s="42" t="s">
        <v>466</v>
      </c>
    </row>
    <row r="150" spans="13:13" ht="15.75" customHeight="1" x14ac:dyDescent="0.2">
      <c r="M150" s="42" t="s">
        <v>467</v>
      </c>
    </row>
    <row r="151" spans="13:13" ht="15.75" customHeight="1" x14ac:dyDescent="0.2">
      <c r="M151" s="42" t="s">
        <v>468</v>
      </c>
    </row>
    <row r="152" spans="13:13" ht="15.75" customHeight="1" x14ac:dyDescent="0.2">
      <c r="M152" s="42" t="s">
        <v>469</v>
      </c>
    </row>
    <row r="153" spans="13:13" ht="15.75" customHeight="1" x14ac:dyDescent="0.2">
      <c r="M153" s="42" t="s">
        <v>470</v>
      </c>
    </row>
    <row r="154" spans="13:13" ht="15.75" customHeight="1" x14ac:dyDescent="0.2">
      <c r="M154" s="42" t="s">
        <v>471</v>
      </c>
    </row>
    <row r="155" spans="13:13" ht="15.75" customHeight="1" x14ac:dyDescent="0.2">
      <c r="M155" s="42" t="s">
        <v>472</v>
      </c>
    </row>
    <row r="156" spans="13:13" ht="15.75" customHeight="1" x14ac:dyDescent="0.2">
      <c r="M156" s="42" t="s">
        <v>473</v>
      </c>
    </row>
    <row r="157" spans="13:13" ht="15.75" customHeight="1" x14ac:dyDescent="0.2">
      <c r="M157" s="42" t="s">
        <v>474</v>
      </c>
    </row>
    <row r="158" spans="13:13" ht="15.75" customHeight="1" x14ac:dyDescent="0.2">
      <c r="M158" s="42" t="s">
        <v>475</v>
      </c>
    </row>
    <row r="159" spans="13:13" ht="15.75" customHeight="1" x14ac:dyDescent="0.2">
      <c r="M159" s="42" t="s">
        <v>476</v>
      </c>
    </row>
    <row r="160" spans="13:13" ht="15.75" customHeight="1" x14ac:dyDescent="0.2">
      <c r="M160" s="42" t="s">
        <v>477</v>
      </c>
    </row>
    <row r="161" spans="13:13" ht="15.75" customHeight="1" x14ac:dyDescent="0.2">
      <c r="M161" s="42" t="s">
        <v>478</v>
      </c>
    </row>
    <row r="162" spans="13:13" ht="15.75" customHeight="1" x14ac:dyDescent="0.2">
      <c r="M162" s="42" t="s">
        <v>479</v>
      </c>
    </row>
    <row r="163" spans="13:13" ht="15.75" customHeight="1" x14ac:dyDescent="0.2">
      <c r="M163" s="42" t="s">
        <v>480</v>
      </c>
    </row>
    <row r="164" spans="13:13" ht="15.75" customHeight="1" x14ac:dyDescent="0.2">
      <c r="M164" s="42" t="s">
        <v>481</v>
      </c>
    </row>
    <row r="165" spans="13:13" ht="15.75" customHeight="1" x14ac:dyDescent="0.2">
      <c r="M165" s="42" t="s">
        <v>482</v>
      </c>
    </row>
    <row r="166" spans="13:13" ht="15.75" customHeight="1" x14ac:dyDescent="0.2">
      <c r="M166" s="42" t="s">
        <v>483</v>
      </c>
    </row>
    <row r="167" spans="13:13" ht="15.75" customHeight="1" x14ac:dyDescent="0.2">
      <c r="M167" s="42" t="s">
        <v>484</v>
      </c>
    </row>
    <row r="168" spans="13:13" ht="15.75" customHeight="1" x14ac:dyDescent="0.2">
      <c r="M168" s="42" t="s">
        <v>485</v>
      </c>
    </row>
    <row r="169" spans="13:13" ht="15.75" customHeight="1" x14ac:dyDescent="0.2">
      <c r="M169" s="42" t="s">
        <v>486</v>
      </c>
    </row>
    <row r="170" spans="13:13" ht="15.75" customHeight="1" x14ac:dyDescent="0.2">
      <c r="M170" s="42" t="s">
        <v>487</v>
      </c>
    </row>
    <row r="171" spans="13:13" ht="15.75" customHeight="1" x14ac:dyDescent="0.2">
      <c r="M171" s="42" t="s">
        <v>488</v>
      </c>
    </row>
    <row r="172" spans="13:13" ht="15.75" customHeight="1" x14ac:dyDescent="0.2">
      <c r="M172" s="42" t="s">
        <v>489</v>
      </c>
    </row>
    <row r="173" spans="13:13" ht="15.75" customHeight="1" x14ac:dyDescent="0.2">
      <c r="M173" s="42" t="s">
        <v>490</v>
      </c>
    </row>
    <row r="174" spans="13:13" ht="15.75" customHeight="1" x14ac:dyDescent="0.2">
      <c r="M174" s="42" t="s">
        <v>491</v>
      </c>
    </row>
    <row r="175" spans="13:13" ht="15.75" customHeight="1" x14ac:dyDescent="0.2">
      <c r="M175" s="42" t="s">
        <v>492</v>
      </c>
    </row>
    <row r="176" spans="13:13" ht="15.75" customHeight="1" x14ac:dyDescent="0.2">
      <c r="M176" s="42" t="s">
        <v>493</v>
      </c>
    </row>
    <row r="177" spans="13:13" ht="15.75" customHeight="1" x14ac:dyDescent="0.2">
      <c r="M177" s="42" t="s">
        <v>494</v>
      </c>
    </row>
    <row r="178" spans="13:13" ht="15.75" customHeight="1" x14ac:dyDescent="0.2">
      <c r="M178" s="42" t="s">
        <v>495</v>
      </c>
    </row>
    <row r="179" spans="13:13" ht="15.75" customHeight="1" x14ac:dyDescent="0.2">
      <c r="M179" s="42" t="s">
        <v>496</v>
      </c>
    </row>
    <row r="180" spans="13:13" ht="15.75" customHeight="1" x14ac:dyDescent="0.2">
      <c r="M180" s="42" t="s">
        <v>497</v>
      </c>
    </row>
    <row r="181" spans="13:13" ht="15.75" customHeight="1" x14ac:dyDescent="0.2">
      <c r="M181" s="42" t="s">
        <v>498</v>
      </c>
    </row>
    <row r="182" spans="13:13" ht="15.75" customHeight="1" x14ac:dyDescent="0.2">
      <c r="M182" s="42" t="s">
        <v>499</v>
      </c>
    </row>
    <row r="183" spans="13:13" ht="15.75" customHeight="1" x14ac:dyDescent="0.2">
      <c r="M183" s="42" t="s">
        <v>500</v>
      </c>
    </row>
    <row r="184" spans="13:13" ht="15.75" customHeight="1" x14ac:dyDescent="0.2">
      <c r="M184" s="42" t="s">
        <v>501</v>
      </c>
    </row>
    <row r="185" spans="13:13" ht="15.75" customHeight="1" x14ac:dyDescent="0.2">
      <c r="M185" s="42" t="s">
        <v>502</v>
      </c>
    </row>
    <row r="186" spans="13:13" ht="15.75" customHeight="1" x14ac:dyDescent="0.2">
      <c r="M186" s="42" t="s">
        <v>503</v>
      </c>
    </row>
    <row r="187" spans="13:13" ht="15.75" customHeight="1" x14ac:dyDescent="0.2">
      <c r="M187" s="42" t="s">
        <v>504</v>
      </c>
    </row>
    <row r="188" spans="13:13" ht="15.75" customHeight="1" x14ac:dyDescent="0.2">
      <c r="M188" s="42" t="s">
        <v>505</v>
      </c>
    </row>
    <row r="189" spans="13:13" ht="15.75" customHeight="1" x14ac:dyDescent="0.2">
      <c r="M189" s="42" t="s">
        <v>506</v>
      </c>
    </row>
    <row r="190" spans="13:13" ht="15.75" customHeight="1" x14ac:dyDescent="0.2">
      <c r="M190" s="42" t="s">
        <v>507</v>
      </c>
    </row>
    <row r="191" spans="13:13" ht="15.75" customHeight="1" x14ac:dyDescent="0.2">
      <c r="M191" s="42" t="s">
        <v>508</v>
      </c>
    </row>
    <row r="192" spans="13:13" ht="15.75" customHeight="1" x14ac:dyDescent="0.2">
      <c r="M192" s="42" t="s">
        <v>509</v>
      </c>
    </row>
    <row r="193" spans="13:13" ht="15.75" customHeight="1" x14ac:dyDescent="0.2">
      <c r="M193" s="42" t="s">
        <v>510</v>
      </c>
    </row>
    <row r="194" spans="13:13" ht="15.75" customHeight="1" x14ac:dyDescent="0.2">
      <c r="M194" s="42" t="s">
        <v>511</v>
      </c>
    </row>
    <row r="195" spans="13:13" ht="15.75" customHeight="1" x14ac:dyDescent="0.2">
      <c r="M195" s="42" t="s">
        <v>512</v>
      </c>
    </row>
    <row r="196" spans="13:13" ht="15.75" customHeight="1" x14ac:dyDescent="0.2">
      <c r="M196" s="42" t="s">
        <v>513</v>
      </c>
    </row>
    <row r="197" spans="13:13" ht="15.75" customHeight="1" x14ac:dyDescent="0.2">
      <c r="M197" s="42" t="s">
        <v>514</v>
      </c>
    </row>
    <row r="198" spans="13:13" ht="15.75" customHeight="1" x14ac:dyDescent="0.2">
      <c r="M198" s="42" t="s">
        <v>515</v>
      </c>
    </row>
    <row r="199" spans="13:13" ht="15.75" customHeight="1" x14ac:dyDescent="0.2">
      <c r="M199" s="42" t="s">
        <v>516</v>
      </c>
    </row>
    <row r="200" spans="13:13" ht="15.75" customHeight="1" x14ac:dyDescent="0.2">
      <c r="M200" s="42" t="s">
        <v>517</v>
      </c>
    </row>
    <row r="201" spans="13:13" ht="15.75" customHeight="1" x14ac:dyDescent="0.2">
      <c r="M201" s="42" t="s">
        <v>518</v>
      </c>
    </row>
    <row r="202" spans="13:13" ht="15.75" customHeight="1" x14ac:dyDescent="0.2">
      <c r="M202" s="42" t="s">
        <v>519</v>
      </c>
    </row>
    <row r="203" spans="13:13" ht="15.75" customHeight="1" x14ac:dyDescent="0.2">
      <c r="M203" s="42" t="s">
        <v>520</v>
      </c>
    </row>
    <row r="204" spans="13:13" ht="15.75" customHeight="1" x14ac:dyDescent="0.2">
      <c r="M204" s="42" t="s">
        <v>521</v>
      </c>
    </row>
    <row r="205" spans="13:13" ht="15.75" customHeight="1" x14ac:dyDescent="0.2">
      <c r="M205" s="42" t="s">
        <v>522</v>
      </c>
    </row>
    <row r="206" spans="13:13" ht="15.75" customHeight="1" x14ac:dyDescent="0.2">
      <c r="M206" s="42" t="s">
        <v>523</v>
      </c>
    </row>
    <row r="207" spans="13:13" ht="15.75" customHeight="1" x14ac:dyDescent="0.2">
      <c r="M207" s="42" t="s">
        <v>524</v>
      </c>
    </row>
    <row r="208" spans="13:13" ht="15.75" customHeight="1" x14ac:dyDescent="0.2">
      <c r="M208" s="42" t="s">
        <v>525</v>
      </c>
    </row>
    <row r="209" spans="13:13" ht="15.75" customHeight="1" x14ac:dyDescent="0.2">
      <c r="M209" s="42" t="s">
        <v>526</v>
      </c>
    </row>
    <row r="210" spans="13:13" ht="15.75" customHeight="1" x14ac:dyDescent="0.2">
      <c r="M210" s="42" t="s">
        <v>527</v>
      </c>
    </row>
    <row r="211" spans="13:13" ht="15.75" customHeight="1" x14ac:dyDescent="0.2">
      <c r="M211" s="42" t="s">
        <v>528</v>
      </c>
    </row>
    <row r="212" spans="13:13" ht="15.75" customHeight="1" x14ac:dyDescent="0.2">
      <c r="M212" s="42" t="s">
        <v>529</v>
      </c>
    </row>
    <row r="213" spans="13:13" ht="15.75" customHeight="1" x14ac:dyDescent="0.2">
      <c r="M213" s="42" t="s">
        <v>530</v>
      </c>
    </row>
    <row r="214" spans="13:13" ht="15.75" customHeight="1" x14ac:dyDescent="0.2">
      <c r="M214" s="42" t="s">
        <v>531</v>
      </c>
    </row>
    <row r="215" spans="13:13" ht="15.75" customHeight="1" x14ac:dyDescent="0.2">
      <c r="M215" s="42" t="s">
        <v>532</v>
      </c>
    </row>
    <row r="216" spans="13:13" ht="15.75" customHeight="1" x14ac:dyDescent="0.2">
      <c r="M216" s="42" t="s">
        <v>533</v>
      </c>
    </row>
    <row r="217" spans="13:13" ht="15.75" customHeight="1" x14ac:dyDescent="0.2">
      <c r="M217" s="42" t="s">
        <v>534</v>
      </c>
    </row>
    <row r="218" spans="13:13" ht="15.75" customHeight="1" x14ac:dyDescent="0.2">
      <c r="M218" s="42" t="s">
        <v>535</v>
      </c>
    </row>
    <row r="219" spans="13:13" ht="15.75" customHeight="1" x14ac:dyDescent="0.2">
      <c r="M219" s="42" t="s">
        <v>536</v>
      </c>
    </row>
    <row r="220" spans="13:13" ht="15.75" customHeight="1" x14ac:dyDescent="0.2">
      <c r="M220" s="42" t="s">
        <v>537</v>
      </c>
    </row>
    <row r="221" spans="13:13" ht="15.75" customHeight="1" x14ac:dyDescent="0.2">
      <c r="M221" s="42" t="s">
        <v>538</v>
      </c>
    </row>
    <row r="222" spans="13:13" ht="15.75" customHeight="1" x14ac:dyDescent="0.2">
      <c r="M222" s="42" t="s">
        <v>539</v>
      </c>
    </row>
    <row r="223" spans="13:13" ht="15.75" customHeight="1" x14ac:dyDescent="0.2">
      <c r="M223" s="42" t="s">
        <v>540</v>
      </c>
    </row>
    <row r="224" spans="13:13" ht="15.75" customHeight="1" x14ac:dyDescent="0.2">
      <c r="M224" s="42" t="s">
        <v>541</v>
      </c>
    </row>
    <row r="225" spans="13:13" ht="15.75" customHeight="1" x14ac:dyDescent="0.2">
      <c r="M225" s="42" t="s">
        <v>542</v>
      </c>
    </row>
    <row r="226" spans="13:13" ht="15.75" customHeight="1" x14ac:dyDescent="0.2">
      <c r="M226" s="42" t="s">
        <v>543</v>
      </c>
    </row>
    <row r="227" spans="13:13" ht="15.75" customHeight="1" x14ac:dyDescent="0.2">
      <c r="M227" s="42" t="s">
        <v>544</v>
      </c>
    </row>
    <row r="228" spans="13:13" ht="15.75" customHeight="1" x14ac:dyDescent="0.2">
      <c r="M228" s="42" t="s">
        <v>545</v>
      </c>
    </row>
    <row r="229" spans="13:13" ht="15.75" customHeight="1" x14ac:dyDescent="0.2">
      <c r="M229" s="42" t="s">
        <v>546</v>
      </c>
    </row>
    <row r="230" spans="13:13" ht="15.75" customHeight="1" x14ac:dyDescent="0.2">
      <c r="M230" s="42" t="s">
        <v>547</v>
      </c>
    </row>
    <row r="231" spans="13:13" ht="15.75" customHeight="1" x14ac:dyDescent="0.2">
      <c r="M231" s="42" t="s">
        <v>548</v>
      </c>
    </row>
    <row r="232" spans="13:13" ht="15.75" customHeight="1" x14ac:dyDescent="0.2">
      <c r="M232" s="42" t="s">
        <v>549</v>
      </c>
    </row>
    <row r="233" spans="13:13" ht="15.75" customHeight="1" x14ac:dyDescent="0.2">
      <c r="M233" s="42" t="s">
        <v>550</v>
      </c>
    </row>
    <row r="234" spans="13:13" ht="15.75" customHeight="1" x14ac:dyDescent="0.2">
      <c r="M234" s="42" t="s">
        <v>551</v>
      </c>
    </row>
    <row r="235" spans="13:13" ht="15.75" customHeight="1" x14ac:dyDescent="0.2">
      <c r="M235" s="42" t="s">
        <v>552</v>
      </c>
    </row>
    <row r="236" spans="13:13" ht="15.75" customHeight="1" x14ac:dyDescent="0.2">
      <c r="M236" s="42" t="s">
        <v>553</v>
      </c>
    </row>
    <row r="237" spans="13:13" ht="15.75" customHeight="1" x14ac:dyDescent="0.2">
      <c r="M237" s="42" t="s">
        <v>554</v>
      </c>
    </row>
    <row r="238" spans="13:13" ht="15.75" customHeight="1" x14ac:dyDescent="0.2">
      <c r="M238" s="42" t="s">
        <v>555</v>
      </c>
    </row>
    <row r="239" spans="13:13" ht="15.75" customHeight="1" x14ac:dyDescent="0.2">
      <c r="M239" s="42" t="s">
        <v>556</v>
      </c>
    </row>
    <row r="240" spans="13:13" ht="15.75" customHeight="1" x14ac:dyDescent="0.2">
      <c r="M240" s="42" t="s">
        <v>557</v>
      </c>
    </row>
    <row r="241" spans="13:13" ht="15.75" customHeight="1" x14ac:dyDescent="0.2">
      <c r="M241" s="42" t="s">
        <v>558</v>
      </c>
    </row>
    <row r="242" spans="13:13" ht="15.75" customHeight="1" x14ac:dyDescent="0.2">
      <c r="M242" s="42" t="s">
        <v>559</v>
      </c>
    </row>
    <row r="243" spans="13:13" ht="15.75" customHeight="1" x14ac:dyDescent="0.2">
      <c r="M243" s="42" t="s">
        <v>560</v>
      </c>
    </row>
    <row r="244" spans="13:13" ht="15.75" customHeight="1" x14ac:dyDescent="0.2">
      <c r="M244" s="42" t="s">
        <v>561</v>
      </c>
    </row>
    <row r="245" spans="13:13" ht="15.75" customHeight="1" x14ac:dyDescent="0.2">
      <c r="M245" s="42" t="s">
        <v>562</v>
      </c>
    </row>
    <row r="246" spans="13:13" ht="15.75" customHeight="1" x14ac:dyDescent="0.2">
      <c r="M246" s="42" t="s">
        <v>563</v>
      </c>
    </row>
    <row r="247" spans="13:13" ht="15.75" customHeight="1" x14ac:dyDescent="0.2">
      <c r="M247" s="42" t="s">
        <v>564</v>
      </c>
    </row>
    <row r="248" spans="13:13" ht="15.75" customHeight="1" x14ac:dyDescent="0.2">
      <c r="M248" s="42" t="s">
        <v>565</v>
      </c>
    </row>
    <row r="249" spans="13:13" ht="15.75" customHeight="1" x14ac:dyDescent="0.2">
      <c r="M249" s="42" t="s">
        <v>566</v>
      </c>
    </row>
    <row r="250" spans="13:13" ht="15.75" customHeight="1" x14ac:dyDescent="0.2">
      <c r="M250" s="42" t="s">
        <v>567</v>
      </c>
    </row>
    <row r="251" spans="13:13" ht="15.75" customHeight="1" x14ac:dyDescent="0.2">
      <c r="M251" s="42" t="s">
        <v>568</v>
      </c>
    </row>
    <row r="252" spans="13:13" ht="15.75" customHeight="1" x14ac:dyDescent="0.2">
      <c r="M252" s="42" t="s">
        <v>569</v>
      </c>
    </row>
    <row r="253" spans="13:13" ht="15.75" customHeight="1" x14ac:dyDescent="0.2">
      <c r="M253" s="42" t="s">
        <v>570</v>
      </c>
    </row>
    <row r="254" spans="13:13" ht="15.75" customHeight="1" x14ac:dyDescent="0.2">
      <c r="M254" s="42" t="s">
        <v>571</v>
      </c>
    </row>
    <row r="255" spans="13:13" ht="15.75" customHeight="1" x14ac:dyDescent="0.2">
      <c r="M255" s="42" t="s">
        <v>572</v>
      </c>
    </row>
    <row r="256" spans="13:13" ht="15.75" customHeight="1" x14ac:dyDescent="0.2">
      <c r="M256" s="42" t="s">
        <v>573</v>
      </c>
    </row>
    <row r="257" spans="13:13" ht="15.75" customHeight="1" x14ac:dyDescent="0.2">
      <c r="M257" s="42" t="s">
        <v>574</v>
      </c>
    </row>
    <row r="258" spans="13:13" ht="15.75" customHeight="1" x14ac:dyDescent="0.2">
      <c r="M258" s="42" t="s">
        <v>575</v>
      </c>
    </row>
    <row r="259" spans="13:13" ht="15.75" customHeight="1" x14ac:dyDescent="0.2">
      <c r="M259" s="42" t="s">
        <v>576</v>
      </c>
    </row>
    <row r="260" spans="13:13" ht="15.75" customHeight="1" x14ac:dyDescent="0.2">
      <c r="M260" s="42" t="s">
        <v>577</v>
      </c>
    </row>
    <row r="261" spans="13:13" ht="15.75" customHeight="1" x14ac:dyDescent="0.2">
      <c r="M261" s="42" t="s">
        <v>578</v>
      </c>
    </row>
    <row r="262" spans="13:13" ht="15.75" customHeight="1" x14ac:dyDescent="0.2">
      <c r="M262" s="42" t="s">
        <v>579</v>
      </c>
    </row>
    <row r="263" spans="13:13" ht="15.75" customHeight="1" x14ac:dyDescent="0.2">
      <c r="M263" s="42" t="s">
        <v>580</v>
      </c>
    </row>
    <row r="264" spans="13:13" ht="15.75" customHeight="1" x14ac:dyDescent="0.2">
      <c r="M264" s="42" t="s">
        <v>581</v>
      </c>
    </row>
    <row r="265" spans="13:13" ht="15.75" customHeight="1" x14ac:dyDescent="0.2">
      <c r="M265" s="42" t="s">
        <v>582</v>
      </c>
    </row>
    <row r="266" spans="13:13" ht="15.75" customHeight="1" x14ac:dyDescent="0.2">
      <c r="M266" s="42" t="s">
        <v>583</v>
      </c>
    </row>
    <row r="267" spans="13:13" ht="15.75" customHeight="1" x14ac:dyDescent="0.2">
      <c r="M267" s="42" t="s">
        <v>584</v>
      </c>
    </row>
    <row r="268" spans="13:13" ht="15.75" customHeight="1" x14ac:dyDescent="0.2">
      <c r="M268" s="42" t="s">
        <v>585</v>
      </c>
    </row>
    <row r="269" spans="13:13" ht="15.75" customHeight="1" x14ac:dyDescent="0.2">
      <c r="M269" s="42" t="s">
        <v>586</v>
      </c>
    </row>
    <row r="270" spans="13:13" ht="15.75" customHeight="1" x14ac:dyDescent="0.2">
      <c r="M270" s="42" t="s">
        <v>587</v>
      </c>
    </row>
    <row r="271" spans="13:13" ht="15.75" customHeight="1" x14ac:dyDescent="0.2">
      <c r="M271" s="42" t="s">
        <v>588</v>
      </c>
    </row>
    <row r="272" spans="13:13" ht="15.75" customHeight="1" x14ac:dyDescent="0.2">
      <c r="M272" s="42" t="s">
        <v>589</v>
      </c>
    </row>
    <row r="273" spans="13:13" ht="15.75" customHeight="1" x14ac:dyDescent="0.2">
      <c r="M273" s="42" t="s">
        <v>590</v>
      </c>
    </row>
    <row r="274" spans="13:13" ht="15.75" customHeight="1" x14ac:dyDescent="0.2">
      <c r="M274" s="42" t="s">
        <v>591</v>
      </c>
    </row>
    <row r="275" spans="13:13" ht="15.75" customHeight="1" x14ac:dyDescent="0.2">
      <c r="M275" s="42" t="s">
        <v>592</v>
      </c>
    </row>
    <row r="276" spans="13:13" ht="15.75" customHeight="1" x14ac:dyDescent="0.2">
      <c r="M276" s="42" t="s">
        <v>593</v>
      </c>
    </row>
    <row r="277" spans="13:13" ht="15.75" customHeight="1" x14ac:dyDescent="0.2">
      <c r="M277" s="42" t="s">
        <v>594</v>
      </c>
    </row>
    <row r="278" spans="13:13" ht="15.75" customHeight="1" x14ac:dyDescent="0.2">
      <c r="M278" s="42" t="s">
        <v>595</v>
      </c>
    </row>
    <row r="279" spans="13:13" ht="15.75" customHeight="1" x14ac:dyDescent="0.2">
      <c r="M279" s="42" t="s">
        <v>596</v>
      </c>
    </row>
    <row r="280" spans="13:13" ht="15.75" customHeight="1" x14ac:dyDescent="0.2">
      <c r="M280" s="42" t="s">
        <v>597</v>
      </c>
    </row>
    <row r="281" spans="13:13" ht="15.75" customHeight="1" x14ac:dyDescent="0.2">
      <c r="M281" s="42" t="s">
        <v>598</v>
      </c>
    </row>
    <row r="282" spans="13:13" ht="15.75" customHeight="1" x14ac:dyDescent="0.2">
      <c r="M282" s="42" t="s">
        <v>599</v>
      </c>
    </row>
    <row r="283" spans="13:13" ht="15.75" customHeight="1" x14ac:dyDescent="0.2">
      <c r="M283" s="42" t="s">
        <v>600</v>
      </c>
    </row>
    <row r="284" spans="13:13" ht="15.75" customHeight="1" x14ac:dyDescent="0.2">
      <c r="M284" s="42" t="s">
        <v>601</v>
      </c>
    </row>
    <row r="285" spans="13:13" ht="15.75" customHeight="1" x14ac:dyDescent="0.2">
      <c r="M285" s="42" t="s">
        <v>602</v>
      </c>
    </row>
    <row r="286" spans="13:13" ht="15.75" customHeight="1" x14ac:dyDescent="0.2">
      <c r="M286" s="42" t="s">
        <v>603</v>
      </c>
    </row>
    <row r="287" spans="13:13" ht="15.75" customHeight="1" x14ac:dyDescent="0.2">
      <c r="M287" s="42" t="s">
        <v>604</v>
      </c>
    </row>
    <row r="288" spans="13:13" ht="15.75" customHeight="1" x14ac:dyDescent="0.2">
      <c r="M288" s="42" t="s">
        <v>605</v>
      </c>
    </row>
    <row r="289" spans="13:13" ht="15.75" customHeight="1" x14ac:dyDescent="0.2">
      <c r="M289" s="42" t="s">
        <v>606</v>
      </c>
    </row>
    <row r="290" spans="13:13" ht="15.75" customHeight="1" x14ac:dyDescent="0.2">
      <c r="M290" s="42" t="s">
        <v>607</v>
      </c>
    </row>
    <row r="291" spans="13:13" ht="15.75" customHeight="1" x14ac:dyDescent="0.2">
      <c r="M291" s="42" t="s">
        <v>608</v>
      </c>
    </row>
    <row r="292" spans="13:13" ht="15.75" customHeight="1" x14ac:dyDescent="0.2">
      <c r="M292" s="42" t="s">
        <v>609</v>
      </c>
    </row>
    <row r="293" spans="13:13" ht="15.75" customHeight="1" x14ac:dyDescent="0.2">
      <c r="M293" s="42" t="s">
        <v>610</v>
      </c>
    </row>
    <row r="294" spans="13:13" ht="15.75" customHeight="1" x14ac:dyDescent="0.2">
      <c r="M294" s="42" t="s">
        <v>611</v>
      </c>
    </row>
    <row r="295" spans="13:13" ht="15.75" customHeight="1" x14ac:dyDescent="0.2">
      <c r="M295" s="42" t="s">
        <v>612</v>
      </c>
    </row>
    <row r="296" spans="13:13" ht="15.75" customHeight="1" x14ac:dyDescent="0.2">
      <c r="M296" s="42" t="s">
        <v>613</v>
      </c>
    </row>
    <row r="297" spans="13:13" ht="15.75" customHeight="1" x14ac:dyDescent="0.2">
      <c r="M297" s="42" t="s">
        <v>614</v>
      </c>
    </row>
    <row r="298" spans="13:13" ht="15.75" customHeight="1" x14ac:dyDescent="0.2">
      <c r="M298" s="42" t="s">
        <v>615</v>
      </c>
    </row>
    <row r="299" spans="13:13" ht="15.75" customHeight="1" x14ac:dyDescent="0.2">
      <c r="M299" s="42" t="s">
        <v>616</v>
      </c>
    </row>
    <row r="300" spans="13:13" ht="15.75" customHeight="1" x14ac:dyDescent="0.2">
      <c r="M300" s="42" t="s">
        <v>617</v>
      </c>
    </row>
    <row r="301" spans="13:13" ht="15.75" customHeight="1" x14ac:dyDescent="0.2">
      <c r="M301" s="42" t="s">
        <v>618</v>
      </c>
    </row>
    <row r="302" spans="13:13" ht="15.75" customHeight="1" x14ac:dyDescent="0.2">
      <c r="M302" s="42" t="s">
        <v>619</v>
      </c>
    </row>
    <row r="303" spans="13:13" ht="15.75" customHeight="1" x14ac:dyDescent="0.2">
      <c r="M303" s="42" t="s">
        <v>620</v>
      </c>
    </row>
    <row r="304" spans="13:13" ht="15.75" customHeight="1" x14ac:dyDescent="0.2">
      <c r="M304" s="42" t="s">
        <v>621</v>
      </c>
    </row>
    <row r="305" spans="13:13" ht="15.75" customHeight="1" x14ac:dyDescent="0.2">
      <c r="M305" s="42" t="s">
        <v>622</v>
      </c>
    </row>
    <row r="306" spans="13:13" ht="15.75" customHeight="1" x14ac:dyDescent="0.2">
      <c r="M306" s="42" t="s">
        <v>623</v>
      </c>
    </row>
    <row r="307" spans="13:13" ht="15.75" customHeight="1" x14ac:dyDescent="0.2">
      <c r="M307" s="42" t="s">
        <v>624</v>
      </c>
    </row>
    <row r="308" spans="13:13" ht="15.75" customHeight="1" x14ac:dyDescent="0.2">
      <c r="M308" s="42" t="s">
        <v>625</v>
      </c>
    </row>
    <row r="309" spans="13:13" ht="15.75" customHeight="1" x14ac:dyDescent="0.2">
      <c r="M309" s="42" t="s">
        <v>626</v>
      </c>
    </row>
    <row r="310" spans="13:13" ht="15.75" customHeight="1" x14ac:dyDescent="0.2">
      <c r="M310" s="42" t="s">
        <v>627</v>
      </c>
    </row>
    <row r="311" spans="13:13" ht="15.75" customHeight="1" x14ac:dyDescent="0.2">
      <c r="M311" s="42" t="s">
        <v>628</v>
      </c>
    </row>
    <row r="312" spans="13:13" ht="15.75" customHeight="1" x14ac:dyDescent="0.2">
      <c r="M312" s="42" t="s">
        <v>629</v>
      </c>
    </row>
    <row r="313" spans="13:13" ht="15.75" customHeight="1" x14ac:dyDescent="0.2">
      <c r="M313" s="42" t="s">
        <v>630</v>
      </c>
    </row>
    <row r="314" spans="13:13" ht="15.75" customHeight="1" x14ac:dyDescent="0.2">
      <c r="M314" s="42" t="s">
        <v>631</v>
      </c>
    </row>
    <row r="315" spans="13:13" ht="15.75" customHeight="1" x14ac:dyDescent="0.2">
      <c r="M315" s="42" t="s">
        <v>632</v>
      </c>
    </row>
    <row r="316" spans="13:13" ht="15.75" customHeight="1" x14ac:dyDescent="0.2">
      <c r="M316" s="42" t="s">
        <v>633</v>
      </c>
    </row>
    <row r="317" spans="13:13" ht="15.75" customHeight="1" x14ac:dyDescent="0.2">
      <c r="M317" s="42" t="s">
        <v>634</v>
      </c>
    </row>
    <row r="318" spans="13:13" ht="15.75" customHeight="1" x14ac:dyDescent="0.2">
      <c r="M318" s="42" t="s">
        <v>635</v>
      </c>
    </row>
    <row r="319" spans="13:13" ht="15.75" customHeight="1" x14ac:dyDescent="0.2">
      <c r="M319" s="42" t="s">
        <v>636</v>
      </c>
    </row>
    <row r="320" spans="13:13" ht="15.75" customHeight="1" x14ac:dyDescent="0.2">
      <c r="M320" s="42" t="s">
        <v>637</v>
      </c>
    </row>
    <row r="321" spans="13:13" ht="15.75" customHeight="1" x14ac:dyDescent="0.2">
      <c r="M321" s="42" t="s">
        <v>638</v>
      </c>
    </row>
    <row r="322" spans="13:13" ht="15.75" customHeight="1" x14ac:dyDescent="0.2">
      <c r="M322" s="42" t="s">
        <v>639</v>
      </c>
    </row>
    <row r="323" spans="13:13" ht="15.75" customHeight="1" x14ac:dyDescent="0.2">
      <c r="M323" s="42" t="s">
        <v>640</v>
      </c>
    </row>
    <row r="324" spans="13:13" ht="15.75" customHeight="1" x14ac:dyDescent="0.2">
      <c r="M324" s="42" t="s">
        <v>641</v>
      </c>
    </row>
    <row r="325" spans="13:13" ht="15.75" customHeight="1" x14ac:dyDescent="0.2">
      <c r="M325" s="42" t="s">
        <v>642</v>
      </c>
    </row>
    <row r="326" spans="13:13" ht="15.75" customHeight="1" x14ac:dyDescent="0.2">
      <c r="M326" s="42" t="s">
        <v>643</v>
      </c>
    </row>
    <row r="327" spans="13:13" ht="15.75" customHeight="1" x14ac:dyDescent="0.2">
      <c r="M327" s="42" t="s">
        <v>644</v>
      </c>
    </row>
    <row r="328" spans="13:13" ht="15.75" customHeight="1" x14ac:dyDescent="0.2">
      <c r="M328" s="42" t="s">
        <v>645</v>
      </c>
    </row>
    <row r="329" spans="13:13" ht="15.75" customHeight="1" x14ac:dyDescent="0.2">
      <c r="M329" s="42" t="s">
        <v>646</v>
      </c>
    </row>
    <row r="330" spans="13:13" ht="15.75" customHeight="1" x14ac:dyDescent="0.2">
      <c r="M330" s="42" t="s">
        <v>647</v>
      </c>
    </row>
    <row r="331" spans="13:13" ht="15.75" customHeight="1" x14ac:dyDescent="0.2">
      <c r="M331" s="42" t="s">
        <v>648</v>
      </c>
    </row>
    <row r="332" spans="13:13" ht="15.75" customHeight="1" x14ac:dyDescent="0.2">
      <c r="M332" s="42" t="s">
        <v>649</v>
      </c>
    </row>
    <row r="333" spans="13:13" ht="15.75" customHeight="1" x14ac:dyDescent="0.2">
      <c r="M333" s="42" t="s">
        <v>650</v>
      </c>
    </row>
    <row r="334" spans="13:13" ht="15.75" customHeight="1" x14ac:dyDescent="0.2">
      <c r="M334" s="42" t="s">
        <v>651</v>
      </c>
    </row>
    <row r="335" spans="13:13" ht="15.75" customHeight="1" x14ac:dyDescent="0.2">
      <c r="M335" s="42" t="s">
        <v>652</v>
      </c>
    </row>
    <row r="336" spans="13:13" ht="15.75" customHeight="1" x14ac:dyDescent="0.2">
      <c r="M336" s="42" t="s">
        <v>653</v>
      </c>
    </row>
    <row r="337" spans="13:13" ht="15.75" customHeight="1" x14ac:dyDescent="0.2">
      <c r="M337" s="42" t="s">
        <v>654</v>
      </c>
    </row>
    <row r="338" spans="13:13" ht="15.75" customHeight="1" x14ac:dyDescent="0.2">
      <c r="M338" s="42" t="s">
        <v>655</v>
      </c>
    </row>
    <row r="339" spans="13:13" ht="15.75" customHeight="1" x14ac:dyDescent="0.2">
      <c r="M339" s="42" t="s">
        <v>656</v>
      </c>
    </row>
    <row r="340" spans="13:13" ht="15.75" customHeight="1" x14ac:dyDescent="0.2">
      <c r="M340" s="42" t="s">
        <v>657</v>
      </c>
    </row>
    <row r="341" spans="13:13" ht="15.75" customHeight="1" x14ac:dyDescent="0.2">
      <c r="M341" s="42" t="s">
        <v>658</v>
      </c>
    </row>
    <row r="342" spans="13:13" ht="15.75" customHeight="1" x14ac:dyDescent="0.2">
      <c r="M342" s="42" t="s">
        <v>659</v>
      </c>
    </row>
    <row r="343" spans="13:13" ht="15.75" customHeight="1" x14ac:dyDescent="0.2">
      <c r="M343" s="42" t="s">
        <v>660</v>
      </c>
    </row>
    <row r="344" spans="13:13" ht="15.75" customHeight="1" x14ac:dyDescent="0.2">
      <c r="M344" s="42" t="s">
        <v>661</v>
      </c>
    </row>
    <row r="345" spans="13:13" ht="15.75" customHeight="1" x14ac:dyDescent="0.2">
      <c r="M345" s="42" t="s">
        <v>662</v>
      </c>
    </row>
    <row r="346" spans="13:13" ht="15.75" customHeight="1" x14ac:dyDescent="0.2">
      <c r="M346" s="42" t="s">
        <v>663</v>
      </c>
    </row>
    <row r="347" spans="13:13" ht="15.75" customHeight="1" x14ac:dyDescent="0.2">
      <c r="M347" s="42" t="s">
        <v>664</v>
      </c>
    </row>
    <row r="348" spans="13:13" ht="15.75" customHeight="1" x14ac:dyDescent="0.2">
      <c r="M348" s="42" t="s">
        <v>665</v>
      </c>
    </row>
    <row r="349" spans="13:13" ht="15.75" customHeight="1" x14ac:dyDescent="0.2">
      <c r="M349" s="42" t="s">
        <v>666</v>
      </c>
    </row>
    <row r="350" spans="13:13" ht="15.75" customHeight="1" x14ac:dyDescent="0.2">
      <c r="M350" s="42" t="s">
        <v>667</v>
      </c>
    </row>
    <row r="351" spans="13:13" ht="15.75" customHeight="1" x14ac:dyDescent="0.2">
      <c r="M351" s="42" t="s">
        <v>668</v>
      </c>
    </row>
    <row r="352" spans="13:13" ht="15.75" customHeight="1" x14ac:dyDescent="0.2">
      <c r="M352" s="42" t="s">
        <v>669</v>
      </c>
    </row>
    <row r="353" spans="13:13" ht="15.75" customHeight="1" x14ac:dyDescent="0.2">
      <c r="M353" s="42" t="s">
        <v>670</v>
      </c>
    </row>
    <row r="354" spans="13:13" ht="15.75" customHeight="1" x14ac:dyDescent="0.2">
      <c r="M354" s="42" t="s">
        <v>671</v>
      </c>
    </row>
    <row r="355" spans="13:13" ht="15.75" customHeight="1" x14ac:dyDescent="0.2">
      <c r="M355" s="42" t="s">
        <v>672</v>
      </c>
    </row>
    <row r="356" spans="13:13" ht="15.75" customHeight="1" x14ac:dyDescent="0.2">
      <c r="M356" s="42" t="s">
        <v>673</v>
      </c>
    </row>
    <row r="357" spans="13:13" ht="15.75" customHeight="1" x14ac:dyDescent="0.2">
      <c r="M357" s="42" t="s">
        <v>674</v>
      </c>
    </row>
    <row r="358" spans="13:13" ht="15.75" customHeight="1" x14ac:dyDescent="0.2">
      <c r="M358" s="42" t="s">
        <v>675</v>
      </c>
    </row>
    <row r="359" spans="13:13" ht="15.75" customHeight="1" x14ac:dyDescent="0.2">
      <c r="M359" s="42" t="s">
        <v>676</v>
      </c>
    </row>
    <row r="360" spans="13:13" ht="15.75" customHeight="1" x14ac:dyDescent="0.2">
      <c r="M360" s="42" t="s">
        <v>677</v>
      </c>
    </row>
    <row r="361" spans="13:13" ht="15.75" customHeight="1" x14ac:dyDescent="0.2">
      <c r="M361" s="42" t="s">
        <v>678</v>
      </c>
    </row>
    <row r="362" spans="13:13" ht="15.75" customHeight="1" x14ac:dyDescent="0.2">
      <c r="M362" s="42" t="s">
        <v>679</v>
      </c>
    </row>
    <row r="363" spans="13:13" ht="15.75" customHeight="1" x14ac:dyDescent="0.2">
      <c r="M363" s="42" t="s">
        <v>680</v>
      </c>
    </row>
    <row r="364" spans="13:13" ht="15.75" customHeight="1" x14ac:dyDescent="0.2">
      <c r="M364" s="42" t="s">
        <v>681</v>
      </c>
    </row>
    <row r="365" spans="13:13" ht="15.75" customHeight="1" x14ac:dyDescent="0.2">
      <c r="M365" s="42" t="s">
        <v>682</v>
      </c>
    </row>
    <row r="366" spans="13:13" ht="15.75" customHeight="1" x14ac:dyDescent="0.2">
      <c r="M366" s="42" t="s">
        <v>683</v>
      </c>
    </row>
    <row r="367" spans="13:13" ht="15.75" customHeight="1" x14ac:dyDescent="0.2">
      <c r="M367" s="42" t="s">
        <v>684</v>
      </c>
    </row>
    <row r="368" spans="13:13" ht="15.75" customHeight="1" x14ac:dyDescent="0.2">
      <c r="M368" s="42" t="s">
        <v>685</v>
      </c>
    </row>
    <row r="369" spans="13:13" ht="15.75" customHeight="1" x14ac:dyDescent="0.2">
      <c r="M369" s="42" t="s">
        <v>686</v>
      </c>
    </row>
    <row r="370" spans="13:13" ht="15.75" customHeight="1" x14ac:dyDescent="0.2">
      <c r="M370" s="42" t="s">
        <v>687</v>
      </c>
    </row>
    <row r="371" spans="13:13" ht="15.75" customHeight="1" x14ac:dyDescent="0.2">
      <c r="M371" s="42" t="s">
        <v>688</v>
      </c>
    </row>
    <row r="372" spans="13:13" ht="15.75" customHeight="1" x14ac:dyDescent="0.2">
      <c r="M372" s="42" t="s">
        <v>689</v>
      </c>
    </row>
    <row r="373" spans="13:13" ht="15.75" customHeight="1" x14ac:dyDescent="0.2">
      <c r="M373" s="42" t="s">
        <v>690</v>
      </c>
    </row>
    <row r="374" spans="13:13" ht="15.75" customHeight="1" x14ac:dyDescent="0.2">
      <c r="M374" s="42" t="s">
        <v>691</v>
      </c>
    </row>
    <row r="375" spans="13:13" ht="15.75" customHeight="1" x14ac:dyDescent="0.2">
      <c r="M375" s="42" t="s">
        <v>692</v>
      </c>
    </row>
    <row r="376" spans="13:13" ht="15.75" customHeight="1" x14ac:dyDescent="0.2">
      <c r="M376" s="42" t="s">
        <v>693</v>
      </c>
    </row>
    <row r="377" spans="13:13" ht="15.75" customHeight="1" x14ac:dyDescent="0.2">
      <c r="M377" s="42" t="s">
        <v>694</v>
      </c>
    </row>
    <row r="378" spans="13:13" ht="15.75" customHeight="1" x14ac:dyDescent="0.2">
      <c r="M378" s="42" t="s">
        <v>695</v>
      </c>
    </row>
    <row r="379" spans="13:13" ht="15.75" customHeight="1" x14ac:dyDescent="0.2">
      <c r="M379" s="42" t="s">
        <v>696</v>
      </c>
    </row>
    <row r="380" spans="13:13" ht="15.75" customHeight="1" x14ac:dyDescent="0.2">
      <c r="M380" s="42" t="s">
        <v>697</v>
      </c>
    </row>
    <row r="381" spans="13:13" ht="15.75" customHeight="1" x14ac:dyDescent="0.2">
      <c r="M381" s="42" t="s">
        <v>698</v>
      </c>
    </row>
    <row r="382" spans="13:13" ht="15.75" customHeight="1" x14ac:dyDescent="0.2">
      <c r="M382" s="42" t="s">
        <v>699</v>
      </c>
    </row>
    <row r="383" spans="13:13" ht="15.75" customHeight="1" x14ac:dyDescent="0.2">
      <c r="M383" s="42" t="s">
        <v>700</v>
      </c>
    </row>
    <row r="384" spans="13:13" ht="15.75" customHeight="1" x14ac:dyDescent="0.2">
      <c r="M384" s="42" t="s">
        <v>701</v>
      </c>
    </row>
    <row r="385" spans="13:13" ht="15.75" customHeight="1" x14ac:dyDescent="0.2">
      <c r="M385" s="42" t="s">
        <v>702</v>
      </c>
    </row>
    <row r="386" spans="13:13" ht="15.75" customHeight="1" x14ac:dyDescent="0.2">
      <c r="M386" s="42" t="s">
        <v>703</v>
      </c>
    </row>
    <row r="387" spans="13:13" ht="15.75" customHeight="1" x14ac:dyDescent="0.2">
      <c r="M387" s="42" t="s">
        <v>704</v>
      </c>
    </row>
    <row r="388" spans="13:13" ht="15.75" customHeight="1" x14ac:dyDescent="0.2">
      <c r="M388" s="42" t="s">
        <v>705</v>
      </c>
    </row>
    <row r="389" spans="13:13" ht="15.75" customHeight="1" x14ac:dyDescent="0.2">
      <c r="M389" s="42" t="s">
        <v>706</v>
      </c>
    </row>
    <row r="390" spans="13:13" ht="15.75" customHeight="1" x14ac:dyDescent="0.2">
      <c r="M390" s="42" t="s">
        <v>707</v>
      </c>
    </row>
    <row r="391" spans="13:13" ht="15.75" customHeight="1" x14ac:dyDescent="0.2">
      <c r="M391" s="42" t="s">
        <v>708</v>
      </c>
    </row>
    <row r="392" spans="13:13" ht="15.75" customHeight="1" x14ac:dyDescent="0.2">
      <c r="M392" s="42" t="s">
        <v>709</v>
      </c>
    </row>
    <row r="393" spans="13:13" ht="15.75" customHeight="1" x14ac:dyDescent="0.2">
      <c r="M393" s="42" t="s">
        <v>710</v>
      </c>
    </row>
    <row r="394" spans="13:13" ht="15.75" customHeight="1" x14ac:dyDescent="0.2">
      <c r="M394" s="42" t="s">
        <v>711</v>
      </c>
    </row>
    <row r="395" spans="13:13" ht="15.75" customHeight="1" x14ac:dyDescent="0.2">
      <c r="M395" s="42" t="s">
        <v>712</v>
      </c>
    </row>
    <row r="396" spans="13:13" ht="15.75" customHeight="1" x14ac:dyDescent="0.2">
      <c r="M396" s="42" t="s">
        <v>713</v>
      </c>
    </row>
    <row r="397" spans="13:13" ht="15.75" customHeight="1" x14ac:dyDescent="0.2">
      <c r="M397" s="42" t="s">
        <v>714</v>
      </c>
    </row>
    <row r="398" spans="13:13" ht="15.75" customHeight="1" x14ac:dyDescent="0.2">
      <c r="M398" s="42" t="s">
        <v>715</v>
      </c>
    </row>
    <row r="399" spans="13:13" ht="15.75" customHeight="1" x14ac:dyDescent="0.2">
      <c r="M399" s="42" t="s">
        <v>716</v>
      </c>
    </row>
    <row r="400" spans="13:13" ht="15.75" customHeight="1" x14ac:dyDescent="0.2">
      <c r="M400" s="42" t="s">
        <v>717</v>
      </c>
    </row>
    <row r="401" spans="13:13" ht="15.75" customHeight="1" x14ac:dyDescent="0.2">
      <c r="M401" s="42" t="s">
        <v>718</v>
      </c>
    </row>
    <row r="402" spans="13:13" ht="15.75" customHeight="1" x14ac:dyDescent="0.2">
      <c r="M402" s="42" t="s">
        <v>719</v>
      </c>
    </row>
    <row r="403" spans="13:13" ht="15.75" customHeight="1" x14ac:dyDescent="0.2"/>
    <row r="404" spans="13:13" ht="15.75" customHeight="1" x14ac:dyDescent="0.2"/>
    <row r="405" spans="13:13" ht="15.75" customHeight="1" x14ac:dyDescent="0.2"/>
    <row r="406" spans="13:13" ht="15.75" customHeight="1" x14ac:dyDescent="0.2"/>
    <row r="407" spans="13:13" ht="15.75" customHeight="1" x14ac:dyDescent="0.2"/>
    <row r="408" spans="13:13" ht="15.75" customHeight="1" x14ac:dyDescent="0.2"/>
    <row r="409" spans="13:13" ht="15.75" customHeight="1" x14ac:dyDescent="0.2"/>
    <row r="410" spans="13:13" ht="15.75" customHeight="1" x14ac:dyDescent="0.2"/>
    <row r="411" spans="13:13" ht="15.75" customHeight="1" x14ac:dyDescent="0.2"/>
    <row r="412" spans="13:13" ht="15.75" customHeight="1" x14ac:dyDescent="0.2"/>
    <row r="413" spans="13:13" ht="15.75" customHeight="1" x14ac:dyDescent="0.2"/>
    <row r="414" spans="13:13" ht="15.75" customHeight="1" x14ac:dyDescent="0.2"/>
    <row r="415" spans="13:13" ht="15.75" customHeight="1" x14ac:dyDescent="0.2"/>
    <row r="416" spans="13:13"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Executive Summary</vt:lpstr>
      <vt:lpstr>Performance VS Strategic Goals</vt:lpstr>
      <vt:lpstr>Manually Updated Stats</vt:lpstr>
      <vt:lpstr>Valuations</vt:lpstr>
      <vt:lpstr>Stats (A)</vt:lpstr>
      <vt:lpstr>Stats (B)</vt:lpstr>
      <vt:lpstr>Raw Data</vt:lpstr>
      <vt:lpstr>Rough Work</vt:lpstr>
      <vt:lpstr>'Raw Data'!CURRENT_YEAR</vt:lpstr>
      <vt:lpstr>'Raw Data'!DEPARTMENT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Allen</dc:creator>
  <cp:lastModifiedBy>Desmond Bennett</cp:lastModifiedBy>
  <dcterms:created xsi:type="dcterms:W3CDTF">2020-03-05T12:48:37Z</dcterms:created>
  <dcterms:modified xsi:type="dcterms:W3CDTF">2020-03-09T14:01:47Z</dcterms:modified>
</cp:coreProperties>
</file>