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pg/Documents/PAPERS/Ventilation Dissipation/PNAS/Revision/Data and Code Depository/"/>
    </mc:Choice>
  </mc:AlternateContent>
  <xr:revisionPtr revIDLastSave="0" documentId="13_ncr:1_{EC17B476-DCC8-564A-A2EC-FFFA43FFDFEC}" xr6:coauthVersionLast="47" xr6:coauthVersionMax="47" xr10:uidLastSave="{00000000-0000-0000-0000-000000000000}"/>
  <bookViews>
    <workbookView xWindow="38180" yWindow="4560" windowWidth="27240" windowHeight="16440" xr2:uid="{9CBFE65C-E164-B949-BD17-179E59B526DE}"/>
  </bookViews>
  <sheets>
    <sheet name="P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M4" i="1"/>
  <c r="N4" i="1" s="1"/>
  <c r="AZ11" i="1" l="1"/>
  <c r="BA11" i="1" s="1"/>
  <c r="AY11" i="1"/>
  <c r="AM11" i="1"/>
  <c r="AN11" i="1" s="1"/>
  <c r="AL11" i="1"/>
  <c r="Z11" i="1"/>
  <c r="AA11" i="1" s="1"/>
  <c r="Y11" i="1"/>
  <c r="M11" i="1"/>
  <c r="N11" i="1" s="1"/>
  <c r="L11" i="1"/>
  <c r="AZ10" i="1"/>
  <c r="BA10" i="1" s="1"/>
  <c r="AY10" i="1"/>
  <c r="AM10" i="1"/>
  <c r="AN10" i="1" s="1"/>
  <c r="AL10" i="1"/>
  <c r="Z10" i="1"/>
  <c r="AA10" i="1" s="1"/>
  <c r="Y10" i="1"/>
  <c r="M10" i="1"/>
  <c r="N10" i="1" s="1"/>
  <c r="L10" i="1"/>
  <c r="AZ9" i="1"/>
  <c r="BA9" i="1" s="1"/>
  <c r="AY9" i="1"/>
  <c r="AM9" i="1"/>
  <c r="AN9" i="1" s="1"/>
  <c r="AL9" i="1"/>
  <c r="Z9" i="1"/>
  <c r="AA9" i="1" s="1"/>
  <c r="Y9" i="1"/>
  <c r="M9" i="1"/>
  <c r="N9" i="1" s="1"/>
  <c r="L9" i="1"/>
  <c r="AZ8" i="1"/>
  <c r="BA8" i="1" s="1"/>
  <c r="AY8" i="1"/>
  <c r="AM8" i="1"/>
  <c r="AN8" i="1" s="1"/>
  <c r="AL8" i="1"/>
  <c r="Z8" i="1"/>
  <c r="AA8" i="1" s="1"/>
  <c r="Y8" i="1"/>
  <c r="M8" i="1"/>
  <c r="N8" i="1" s="1"/>
  <c r="L8" i="1"/>
  <c r="AZ7" i="1"/>
  <c r="BA7" i="1" s="1"/>
  <c r="AY7" i="1"/>
  <c r="AM7" i="1"/>
  <c r="AN7" i="1" s="1"/>
  <c r="AL7" i="1"/>
  <c r="Z7" i="1"/>
  <c r="AA7" i="1" s="1"/>
  <c r="Y7" i="1"/>
  <c r="M7" i="1"/>
  <c r="N7" i="1" s="1"/>
  <c r="L7" i="1"/>
  <c r="AZ6" i="1"/>
  <c r="BA6" i="1" s="1"/>
  <c r="AY6" i="1"/>
  <c r="AM6" i="1"/>
  <c r="AN6" i="1" s="1"/>
  <c r="AL6" i="1"/>
  <c r="Z6" i="1"/>
  <c r="AA6" i="1" s="1"/>
  <c r="Y6" i="1"/>
  <c r="M6" i="1"/>
  <c r="N6" i="1" s="1"/>
  <c r="L6" i="1"/>
  <c r="AZ5" i="1"/>
  <c r="BA5" i="1" s="1"/>
  <c r="AY5" i="1"/>
  <c r="AM5" i="1"/>
  <c r="AN5" i="1" s="1"/>
  <c r="AL5" i="1"/>
  <c r="Z5" i="1"/>
  <c r="AA5" i="1" s="1"/>
  <c r="Y5" i="1"/>
  <c r="M5" i="1"/>
  <c r="N5" i="1" s="1"/>
  <c r="L5" i="1"/>
  <c r="AZ4" i="1"/>
  <c r="BA4" i="1" s="1"/>
  <c r="AY4" i="1"/>
  <c r="AM4" i="1"/>
  <c r="AN4" i="1" s="1"/>
  <c r="AL4" i="1"/>
  <c r="Z4" i="1"/>
  <c r="AA4" i="1" s="1"/>
  <c r="Y4" i="1"/>
</calcChain>
</file>

<file path=xl/sharedStrings.xml><?xml version="1.0" encoding="utf-8"?>
<sst xmlns="http://schemas.openxmlformats.org/spreadsheetml/2006/main" count="66" uniqueCount="59">
  <si>
    <t>PF</t>
  </si>
  <si>
    <t>No OD/No RD (Group A )</t>
  </si>
  <si>
    <t>No OD/Yes RD (Group B)</t>
  </si>
  <si>
    <t>Yes OD/No RD (Group C)</t>
  </si>
  <si>
    <t>Yes OD/Yes RD (Group D)</t>
  </si>
  <si>
    <t>28/75%</t>
  </si>
  <si>
    <t>SD</t>
  </si>
  <si>
    <t>SE</t>
  </si>
  <si>
    <t>28/25%</t>
  </si>
  <si>
    <t>40/75%</t>
  </si>
  <si>
    <t>40/25%</t>
  </si>
  <si>
    <t>BL</t>
  </si>
  <si>
    <t>T0</t>
  </si>
  <si>
    <t>T1</t>
  </si>
  <si>
    <t>T2</t>
  </si>
  <si>
    <t>T3</t>
  </si>
  <si>
    <t>T4</t>
  </si>
  <si>
    <t>T5</t>
  </si>
  <si>
    <t>T6</t>
  </si>
  <si>
    <t>Pig 12</t>
  </si>
  <si>
    <t>Pig 16</t>
  </si>
  <si>
    <t>Pig 20</t>
  </si>
  <si>
    <t>Pig 21</t>
  </si>
  <si>
    <t>Pig 27</t>
  </si>
  <si>
    <t>Pig 28</t>
  </si>
  <si>
    <t>Pig 37</t>
  </si>
  <si>
    <t>Pig 43</t>
  </si>
  <si>
    <t>Pig 46</t>
  </si>
  <si>
    <t>Pig 39</t>
  </si>
  <si>
    <t>Pig 7</t>
  </si>
  <si>
    <t>Pig 15</t>
  </si>
  <si>
    <t>Pig 19</t>
  </si>
  <si>
    <t>Pig 23</t>
  </si>
  <si>
    <t>Pig 24</t>
  </si>
  <si>
    <t>Pig 30</t>
  </si>
  <si>
    <t>Pig 33</t>
  </si>
  <si>
    <t>Pig 36</t>
  </si>
  <si>
    <t>Pig 40</t>
  </si>
  <si>
    <t>Pig 44</t>
  </si>
  <si>
    <t>Pig 5</t>
  </si>
  <si>
    <t>Pig 10</t>
  </si>
  <si>
    <t>Pig 11</t>
  </si>
  <si>
    <t>Pig 13</t>
  </si>
  <si>
    <t>Pig 26</t>
  </si>
  <si>
    <t>Pig 31</t>
  </si>
  <si>
    <t>Pig 32</t>
  </si>
  <si>
    <t>Pig 34</t>
  </si>
  <si>
    <t>Pig 41</t>
  </si>
  <si>
    <t>Pig 45</t>
  </si>
  <si>
    <t>Pig 9</t>
  </si>
  <si>
    <t>Pig 14</t>
  </si>
  <si>
    <t>Pig 17</t>
  </si>
  <si>
    <t>Pig 18</t>
  </si>
  <si>
    <t>Pig 22</t>
  </si>
  <si>
    <t>Pig 25</t>
  </si>
  <si>
    <t>Pig 29</t>
  </si>
  <si>
    <t>Pig 35</t>
  </si>
  <si>
    <t>Pig 38</t>
  </si>
  <si>
    <t>Pig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</si>
</sst>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DFB4"/>
        <bgColor indexed="64"/>
      </patternFill>
    </fill>
    <fill>
      <patternFill patternType="solid">
        <fgColor rgb="FFBDD7EF"/>
        <bgColor indexed="64"/>
      </patternFill>
    </fill>
    <fill>
      <patternFill patternType="solid">
        <fgColor rgb="FFDE65E3"/>
        <bgColor indexed="64"/>
      </patternFill>
    </fill>
    <fill>
      <patternFill patternType="solid">
        <fgColor rgb="FFE4AC3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6" borderId="0" xfId="0" applyNumberFormat="1" applyFill="1" applyAlignment="1">
      <alignment horizontal="center"/>
    </xf>
    <xf numFmtId="164" fontId="0" fillId="7" borderId="0" xfId="0" applyNumberFormat="1" applyFill="1" applyAlignment="1">
      <alignment horizontal="center"/>
    </xf>
    <xf numFmtId="164" fontId="0" fillId="8" borderId="11" xfId="0" applyNumberForma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6" borderId="13" xfId="0" applyNumberFormat="1" applyFill="1" applyBorder="1" applyAlignment="1">
      <alignment horizontal="center"/>
    </xf>
    <xf numFmtId="164" fontId="0" fillId="7" borderId="13" xfId="0" applyNumberFormat="1" applyFill="1" applyBorder="1" applyAlignment="1">
      <alignment horizontal="center"/>
    </xf>
    <xf numFmtId="164" fontId="0" fillId="8" borderId="14" xfId="0" applyNumberFormat="1" applyFill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0" fontId="5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70221-5AB4-9249-BC0C-7D645F24043C}">
  <dimension ref="A1:BA14"/>
  <sheetViews>
    <sheetView tabSelected="1" zoomScale="207" workbookViewId="0">
      <selection activeCell="AO3" sqref="AO3:AX3"/>
    </sheetView>
  </sheetViews>
  <sheetFormatPr baseColWidth="10" defaultRowHeight="16" x14ac:dyDescent="0.2"/>
  <sheetData>
    <row r="1" spans="1:53" ht="17" thickTop="1" x14ac:dyDescent="0.2">
      <c r="A1" s="1" t="s">
        <v>0</v>
      </c>
      <c r="B1" s="21" t="s">
        <v>1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3"/>
      <c r="O1" s="24" t="s">
        <v>2</v>
      </c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6"/>
      <c r="AB1" s="27" t="s">
        <v>3</v>
      </c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9"/>
      <c r="AO1" s="30" t="s">
        <v>4</v>
      </c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2" t="s">
        <v>4</v>
      </c>
    </row>
    <row r="2" spans="1:53" x14ac:dyDescent="0.2">
      <c r="B2" s="2">
        <v>3276</v>
      </c>
      <c r="C2" s="3">
        <v>3280</v>
      </c>
      <c r="D2" s="3">
        <v>3284</v>
      </c>
      <c r="E2" s="3">
        <v>3285</v>
      </c>
      <c r="F2" s="3">
        <v>3292</v>
      </c>
      <c r="G2" s="3">
        <v>3293</v>
      </c>
      <c r="H2" s="3">
        <v>3302</v>
      </c>
      <c r="I2" s="3">
        <v>3304</v>
      </c>
      <c r="J2" s="3">
        <v>3308</v>
      </c>
      <c r="K2" s="3">
        <v>3316</v>
      </c>
      <c r="L2" s="4" t="s">
        <v>5</v>
      </c>
      <c r="M2" s="5" t="s">
        <v>6</v>
      </c>
      <c r="N2" s="6" t="s">
        <v>7</v>
      </c>
      <c r="O2" s="2">
        <v>3269</v>
      </c>
      <c r="P2" s="3">
        <v>3279</v>
      </c>
      <c r="Q2" s="3">
        <v>3283</v>
      </c>
      <c r="R2" s="3">
        <v>3287</v>
      </c>
      <c r="S2" s="3">
        <v>3289</v>
      </c>
      <c r="T2" s="3">
        <v>3295</v>
      </c>
      <c r="U2" s="7">
        <v>3298</v>
      </c>
      <c r="V2" s="3">
        <v>3301</v>
      </c>
      <c r="W2" s="3">
        <v>3305</v>
      </c>
      <c r="X2" s="3">
        <v>3310</v>
      </c>
      <c r="Y2" s="4" t="s">
        <v>8</v>
      </c>
      <c r="Z2" s="5" t="s">
        <v>6</v>
      </c>
      <c r="AA2" s="6" t="s">
        <v>7</v>
      </c>
      <c r="AB2" s="2">
        <v>3264</v>
      </c>
      <c r="AC2" s="3">
        <v>3273</v>
      </c>
      <c r="AD2" s="3">
        <v>3275</v>
      </c>
      <c r="AE2" s="3">
        <v>3277</v>
      </c>
      <c r="AF2" s="3">
        <v>3291</v>
      </c>
      <c r="AG2" s="3">
        <v>3296</v>
      </c>
      <c r="AH2" s="3">
        <v>3297</v>
      </c>
      <c r="AI2" s="3">
        <v>3299</v>
      </c>
      <c r="AJ2" s="3">
        <v>3306</v>
      </c>
      <c r="AK2" s="3">
        <v>3312</v>
      </c>
      <c r="AL2" s="4" t="s">
        <v>9</v>
      </c>
      <c r="AM2" s="5" t="s">
        <v>6</v>
      </c>
      <c r="AN2" s="6" t="s">
        <v>7</v>
      </c>
      <c r="AO2" s="2">
        <v>3271</v>
      </c>
      <c r="AP2" s="3">
        <v>3278</v>
      </c>
      <c r="AQ2" s="3">
        <v>3281</v>
      </c>
      <c r="AR2" s="3">
        <v>3282</v>
      </c>
      <c r="AS2" s="3">
        <v>3286</v>
      </c>
      <c r="AT2" s="3">
        <v>3290</v>
      </c>
      <c r="AU2" s="3">
        <v>3294</v>
      </c>
      <c r="AV2" s="3">
        <v>3300</v>
      </c>
      <c r="AW2" s="3">
        <v>3303</v>
      </c>
      <c r="AX2" s="3">
        <v>3307</v>
      </c>
      <c r="AY2" s="4" t="s">
        <v>10</v>
      </c>
      <c r="AZ2" s="5" t="s">
        <v>6</v>
      </c>
      <c r="BA2" s="6" t="s">
        <v>7</v>
      </c>
    </row>
    <row r="3" spans="1:53" x14ac:dyDescent="0.2">
      <c r="B3" s="33" t="s">
        <v>19</v>
      </c>
      <c r="C3" s="34" t="s">
        <v>20</v>
      </c>
      <c r="D3" s="34" t="s">
        <v>21</v>
      </c>
      <c r="E3" s="34" t="s">
        <v>22</v>
      </c>
      <c r="F3" s="34" t="s">
        <v>23</v>
      </c>
      <c r="G3" s="34" t="s">
        <v>24</v>
      </c>
      <c r="H3" s="34" t="s">
        <v>25</v>
      </c>
      <c r="I3" s="34" t="s">
        <v>28</v>
      </c>
      <c r="J3" s="34" t="s">
        <v>26</v>
      </c>
      <c r="K3" s="34" t="s">
        <v>27</v>
      </c>
      <c r="L3" s="35"/>
      <c r="M3" s="36"/>
      <c r="N3" s="37"/>
      <c r="O3" s="33" t="s">
        <v>29</v>
      </c>
      <c r="P3" s="38" t="s">
        <v>30</v>
      </c>
      <c r="Q3" s="38" t="s">
        <v>31</v>
      </c>
      <c r="R3" s="38" t="s">
        <v>32</v>
      </c>
      <c r="S3" s="38" t="s">
        <v>33</v>
      </c>
      <c r="T3" s="38" t="s">
        <v>34</v>
      </c>
      <c r="U3" s="39" t="s">
        <v>35</v>
      </c>
      <c r="V3" s="38" t="s">
        <v>36</v>
      </c>
      <c r="W3" s="38" t="s">
        <v>37</v>
      </c>
      <c r="X3" s="38" t="s">
        <v>38</v>
      </c>
      <c r="Y3" s="35"/>
      <c r="Z3" s="36"/>
      <c r="AA3" s="37"/>
      <c r="AB3" s="33" t="s">
        <v>39</v>
      </c>
      <c r="AC3" s="38" t="s">
        <v>40</v>
      </c>
      <c r="AD3" s="38" t="s">
        <v>41</v>
      </c>
      <c r="AE3" s="38" t="s">
        <v>42</v>
      </c>
      <c r="AF3" s="38" t="s">
        <v>43</v>
      </c>
      <c r="AG3" s="38" t="s">
        <v>44</v>
      </c>
      <c r="AH3" s="38" t="s">
        <v>45</v>
      </c>
      <c r="AI3" s="38" t="s">
        <v>46</v>
      </c>
      <c r="AJ3" s="38" t="s">
        <v>47</v>
      </c>
      <c r="AK3" s="38" t="s">
        <v>48</v>
      </c>
      <c r="AL3" s="35"/>
      <c r="AM3" s="36"/>
      <c r="AN3" s="37"/>
      <c r="AO3" s="33" t="s">
        <v>49</v>
      </c>
      <c r="AP3" s="38" t="s">
        <v>50</v>
      </c>
      <c r="AQ3" s="38" t="s">
        <v>51</v>
      </c>
      <c r="AR3" s="38" t="s">
        <v>52</v>
      </c>
      <c r="AS3" s="38" t="s">
        <v>53</v>
      </c>
      <c r="AT3" s="38" t="s">
        <v>54</v>
      </c>
      <c r="AU3" s="38" t="s">
        <v>55</v>
      </c>
      <c r="AV3" s="38" t="s">
        <v>56</v>
      </c>
      <c r="AW3" s="38" t="s">
        <v>57</v>
      </c>
      <c r="AX3" s="38" t="s">
        <v>58</v>
      </c>
      <c r="AY3" s="35"/>
      <c r="AZ3" s="36"/>
      <c r="BA3" s="37"/>
    </row>
    <row r="4" spans="1:53" x14ac:dyDescent="0.2">
      <c r="A4" s="1" t="s">
        <v>11</v>
      </c>
      <c r="B4" s="8">
        <v>558.6</v>
      </c>
      <c r="C4" s="9">
        <v>462.9</v>
      </c>
      <c r="D4" s="9">
        <v>530.9</v>
      </c>
      <c r="E4" s="9">
        <v>526.20000000000005</v>
      </c>
      <c r="F4" s="9">
        <v>574.1</v>
      </c>
      <c r="G4" s="9">
        <v>590.70000000000005</v>
      </c>
      <c r="H4" s="9">
        <v>590.1</v>
      </c>
      <c r="I4" s="9">
        <v>429.66666666666669</v>
      </c>
      <c r="J4" s="9">
        <v>536.5</v>
      </c>
      <c r="K4" s="9">
        <v>523.9</v>
      </c>
      <c r="L4" s="10">
        <f t="shared" ref="L4:L11" si="0">AVERAGE(B4:K4)</f>
        <v>532.35666666666668</v>
      </c>
      <c r="M4" s="11">
        <f t="shared" ref="M4:M11" si="1">STDEV(B4:K4)</f>
        <v>52.353105606703679</v>
      </c>
      <c r="N4" s="12">
        <f>M4/SQRT(COUNT(B4:K4))</f>
        <v>16.555505630051496</v>
      </c>
      <c r="O4" s="8">
        <v>610.20000000000005</v>
      </c>
      <c r="P4" s="9">
        <v>535.9</v>
      </c>
      <c r="Q4" s="9">
        <v>508.8</v>
      </c>
      <c r="R4" s="9">
        <v>627.9</v>
      </c>
      <c r="S4" s="9">
        <v>636.79999999999995</v>
      </c>
      <c r="T4" s="9">
        <v>595.20000000000005</v>
      </c>
      <c r="U4" s="13">
        <v>468.5</v>
      </c>
      <c r="V4" s="9">
        <v>441</v>
      </c>
      <c r="W4" s="9">
        <v>532.20000000000005</v>
      </c>
      <c r="X4" s="9">
        <v>620.70000000000005</v>
      </c>
      <c r="Y4" s="10">
        <f t="shared" ref="Y4:Y11" si="2">AVERAGE(O4:X4)</f>
        <v>557.71999999999991</v>
      </c>
      <c r="Z4" s="11">
        <f t="shared" ref="Z4:Z11" si="3">STDEV(O4:X4)</f>
        <v>70.244474673972505</v>
      </c>
      <c r="AA4" s="12">
        <f>Z4/SQRT(COUNT(O4:X4))</f>
        <v>22.213253301176675</v>
      </c>
      <c r="AB4" s="8">
        <v>529.79999999999995</v>
      </c>
      <c r="AC4" s="9">
        <v>578.79999999999995</v>
      </c>
      <c r="AD4" s="9">
        <v>554.9</v>
      </c>
      <c r="AE4" s="9">
        <v>558.79999999999995</v>
      </c>
      <c r="AF4" s="9">
        <v>653.6</v>
      </c>
      <c r="AG4" s="9">
        <v>598.6</v>
      </c>
      <c r="AH4" s="9">
        <v>536.20000000000005</v>
      </c>
      <c r="AI4" s="9">
        <v>618.4</v>
      </c>
      <c r="AJ4" s="9">
        <v>553.79999999999995</v>
      </c>
      <c r="AK4" s="9">
        <v>528.70000000000005</v>
      </c>
      <c r="AL4" s="10">
        <f t="shared" ref="AL4:AL11" si="4">AVERAGE(AB4:AK4)</f>
        <v>571.16</v>
      </c>
      <c r="AM4" s="11">
        <f t="shared" ref="AM4:AM11" si="5">STDEV(AB4:AK4)</f>
        <v>41.222329439812647</v>
      </c>
      <c r="AN4" s="12">
        <f>AM4/SQRT(COUNT(AB4:AK4))</f>
        <v>13.035645148762082</v>
      </c>
      <c r="AO4" s="8">
        <v>574.1</v>
      </c>
      <c r="AP4" s="9">
        <v>429.5</v>
      </c>
      <c r="AQ4" s="9">
        <v>443.2</v>
      </c>
      <c r="AR4" s="9">
        <v>545.20000000000005</v>
      </c>
      <c r="AS4" s="9">
        <v>597.20000000000005</v>
      </c>
      <c r="AT4" s="9">
        <v>605.5</v>
      </c>
      <c r="AU4" s="9">
        <v>502.8</v>
      </c>
      <c r="AV4" s="9">
        <v>432.6</v>
      </c>
      <c r="AW4" s="9">
        <v>531.1</v>
      </c>
      <c r="AX4" s="9">
        <v>474</v>
      </c>
      <c r="AY4" s="10">
        <f t="shared" ref="AY4:AY11" si="6">AVERAGE(AO4:AX4)</f>
        <v>513.5200000000001</v>
      </c>
      <c r="AZ4" s="11">
        <f t="shared" ref="AZ4:AZ11" si="7">STDEV(AO4:AX4)</f>
        <v>67.226264708569289</v>
      </c>
      <c r="BA4" s="12">
        <f>AZ4/SQRT(COUNT(AO4:AX4))</f>
        <v>21.258811506447458</v>
      </c>
    </row>
    <row r="5" spans="1:53" x14ac:dyDescent="0.2">
      <c r="A5" s="1" t="s">
        <v>12</v>
      </c>
      <c r="B5" s="8">
        <v>333.33333333333337</v>
      </c>
      <c r="C5" s="9">
        <v>341.66666666666669</v>
      </c>
      <c r="D5" s="9">
        <v>243.00000000000003</v>
      </c>
      <c r="E5" s="9">
        <v>272.33333333333337</v>
      </c>
      <c r="F5" s="9">
        <v>260.66666666666669</v>
      </c>
      <c r="G5" s="9">
        <v>274.33333333333331</v>
      </c>
      <c r="H5" s="9">
        <v>291.66666666666669</v>
      </c>
      <c r="I5" s="9">
        <v>322.66666666666669</v>
      </c>
      <c r="J5" s="9">
        <v>276.66666666666669</v>
      </c>
      <c r="K5" s="9">
        <v>197</v>
      </c>
      <c r="L5" s="10">
        <f t="shared" si="0"/>
        <v>281.33333333333337</v>
      </c>
      <c r="M5" s="11">
        <f t="shared" si="1"/>
        <v>43.868208911311044</v>
      </c>
      <c r="N5" s="12">
        <f t="shared" ref="N5:N11" si="8">M5/SQRT(COUNT(B5:K5))</f>
        <v>13.872345703183832</v>
      </c>
      <c r="O5" s="8">
        <v>153.33333333333334</v>
      </c>
      <c r="P5" s="9">
        <v>274.33333333333331</v>
      </c>
      <c r="Q5" s="9">
        <v>278.66666666666669</v>
      </c>
      <c r="R5" s="9">
        <v>290</v>
      </c>
      <c r="S5" s="9">
        <v>230</v>
      </c>
      <c r="T5" s="9">
        <v>208</v>
      </c>
      <c r="U5" s="13">
        <v>360.33333329999999</v>
      </c>
      <c r="V5" s="9">
        <v>277.33333333333337</v>
      </c>
      <c r="W5" s="9">
        <v>261.66666666666669</v>
      </c>
      <c r="X5" s="9">
        <v>229.33333333333334</v>
      </c>
      <c r="Y5" s="10">
        <f t="shared" si="2"/>
        <v>256.29999999666666</v>
      </c>
      <c r="Z5" s="11">
        <f t="shared" si="3"/>
        <v>55.386732370543257</v>
      </c>
      <c r="AA5" s="12">
        <f t="shared" ref="AA5:AA11" si="9">Z5/SQRT(COUNT(O5:X5))</f>
        <v>17.514822644509376</v>
      </c>
      <c r="AB5" s="8">
        <v>431.00000000000006</v>
      </c>
      <c r="AC5" s="9">
        <v>223.33333333333334</v>
      </c>
      <c r="AD5" s="9">
        <v>124.25</v>
      </c>
      <c r="AE5" s="9">
        <v>280.33333333333331</v>
      </c>
      <c r="AF5" s="9">
        <v>267.66666666666669</v>
      </c>
      <c r="AG5" s="9">
        <v>67.099999999999994</v>
      </c>
      <c r="AH5" s="9">
        <v>218.33333333333334</v>
      </c>
      <c r="AI5" s="9">
        <v>240.66666670000001</v>
      </c>
      <c r="AJ5" s="9">
        <v>211.66666666666669</v>
      </c>
      <c r="AK5" s="9">
        <v>245</v>
      </c>
      <c r="AL5" s="10">
        <f t="shared" si="4"/>
        <v>230.93500000333333</v>
      </c>
      <c r="AM5" s="11">
        <f t="shared" si="5"/>
        <v>95.985761048950238</v>
      </c>
      <c r="AN5" s="12">
        <f t="shared" ref="AN5:AN11" si="10">AM5/SQRT(COUNT(AB5:AK5))</f>
        <v>30.353362785935552</v>
      </c>
      <c r="AO5" s="8">
        <v>214.33333333333334</v>
      </c>
      <c r="AP5" s="9">
        <v>218.00000000000003</v>
      </c>
      <c r="AQ5" s="9">
        <v>332</v>
      </c>
      <c r="AR5" s="9">
        <v>225</v>
      </c>
      <c r="AS5" s="9">
        <v>304.66666666666669</v>
      </c>
      <c r="AT5" s="9">
        <v>238.00000000000003</v>
      </c>
      <c r="AU5" s="9">
        <v>254.00000000000003</v>
      </c>
      <c r="AV5" s="9">
        <v>248.33333333333334</v>
      </c>
      <c r="AW5" s="9">
        <v>212.66666666666666</v>
      </c>
      <c r="AX5" s="9">
        <v>276.66666666666669</v>
      </c>
      <c r="AY5" s="10">
        <f t="shared" si="6"/>
        <v>252.36666666666665</v>
      </c>
      <c r="AZ5" s="11">
        <f t="shared" si="7"/>
        <v>40.613641812014258</v>
      </c>
      <c r="BA5" s="12">
        <f t="shared" ref="BA5:BA10" si="11">AZ5/SQRT(COUNT(AO5:AX5))</f>
        <v>12.84316122002131</v>
      </c>
    </row>
    <row r="6" spans="1:53" x14ac:dyDescent="0.2">
      <c r="A6" s="1" t="s">
        <v>13</v>
      </c>
      <c r="B6" s="8">
        <v>379.33333333333331</v>
      </c>
      <c r="C6" s="9">
        <v>538</v>
      </c>
      <c r="D6" s="9">
        <v>435.7</v>
      </c>
      <c r="E6" s="9">
        <v>250.83333333333334</v>
      </c>
      <c r="F6" s="9">
        <v>394.5</v>
      </c>
      <c r="G6" s="9">
        <v>212.8</v>
      </c>
      <c r="H6" s="9">
        <v>264.33333333333331</v>
      </c>
      <c r="I6" s="9">
        <v>483.25</v>
      </c>
      <c r="J6" s="9">
        <v>453</v>
      </c>
      <c r="K6" s="9"/>
      <c r="L6" s="10">
        <f t="shared" si="0"/>
        <v>379.08333333333331</v>
      </c>
      <c r="M6" s="11">
        <f t="shared" si="1"/>
        <v>113.06957482010803</v>
      </c>
      <c r="N6" s="12">
        <f t="shared" si="8"/>
        <v>37.689858273369346</v>
      </c>
      <c r="O6" s="8">
        <v>100</v>
      </c>
      <c r="P6" s="9">
        <v>142.71428571428572</v>
      </c>
      <c r="Q6" s="9">
        <v>438.1</v>
      </c>
      <c r="R6" s="9">
        <v>274.75</v>
      </c>
      <c r="S6" s="9">
        <v>109</v>
      </c>
      <c r="T6" s="9">
        <v>80.599999999999994</v>
      </c>
      <c r="U6" s="13">
        <v>198.6</v>
      </c>
      <c r="V6" s="9">
        <v>326.60000000000002</v>
      </c>
      <c r="W6" s="9">
        <v>70.099999999999994</v>
      </c>
      <c r="X6" s="9">
        <v>303.42857142857144</v>
      </c>
      <c r="Y6" s="10">
        <f t="shared" si="2"/>
        <v>204.38928571428568</v>
      </c>
      <c r="Z6" s="11">
        <f t="shared" si="3"/>
        <v>125.3911775463593</v>
      </c>
      <c r="AA6" s="12">
        <f t="shared" si="9"/>
        <v>39.652171953705889</v>
      </c>
      <c r="AB6" s="8">
        <v>379</v>
      </c>
      <c r="AC6" s="9">
        <v>92</v>
      </c>
      <c r="AD6" s="9">
        <v>359.3</v>
      </c>
      <c r="AE6" s="9">
        <v>311.22222222222223</v>
      </c>
      <c r="AF6" s="9">
        <v>168</v>
      </c>
      <c r="AG6" s="9">
        <v>55.5</v>
      </c>
      <c r="AH6" s="9">
        <v>381.4</v>
      </c>
      <c r="AI6" s="9">
        <v>609.875</v>
      </c>
      <c r="AJ6" s="9">
        <v>381.875</v>
      </c>
      <c r="AK6" s="9">
        <v>316.125</v>
      </c>
      <c r="AL6" s="10">
        <f t="shared" si="4"/>
        <v>305.42972222222221</v>
      </c>
      <c r="AM6" s="11">
        <f t="shared" si="5"/>
        <v>163.18662333268074</v>
      </c>
      <c r="AN6" s="12">
        <f t="shared" si="10"/>
        <v>51.60414134032483</v>
      </c>
      <c r="AO6" s="8">
        <v>44.7</v>
      </c>
      <c r="AP6" s="9">
        <v>75.8</v>
      </c>
      <c r="AQ6" s="9">
        <v>107.33333333333334</v>
      </c>
      <c r="AR6" s="9">
        <v>331</v>
      </c>
      <c r="AS6" s="9">
        <v>109.06666666666666</v>
      </c>
      <c r="AT6" s="9">
        <v>212.8</v>
      </c>
      <c r="AU6" s="9">
        <v>192.94117647058823</v>
      </c>
      <c r="AV6" s="9">
        <v>341</v>
      </c>
      <c r="AW6" s="9">
        <v>65.099999999999994</v>
      </c>
      <c r="AX6" s="9">
        <v>79.25</v>
      </c>
      <c r="AY6" s="10">
        <f t="shared" si="6"/>
        <v>155.89911764705883</v>
      </c>
      <c r="AZ6" s="11">
        <f t="shared" si="7"/>
        <v>109.02857600380739</v>
      </c>
      <c r="BA6" s="12">
        <f t="shared" si="11"/>
        <v>34.477863021681031</v>
      </c>
    </row>
    <row r="7" spans="1:53" x14ac:dyDescent="0.2">
      <c r="A7" s="1" t="s">
        <v>14</v>
      </c>
      <c r="B7" s="8">
        <v>410.66666666666669</v>
      </c>
      <c r="C7" s="9">
        <v>473.33333333333337</v>
      </c>
      <c r="D7" s="9">
        <v>455.1</v>
      </c>
      <c r="E7" s="9">
        <v>400.66666666666669</v>
      </c>
      <c r="F7" s="9">
        <v>404.00000000000006</v>
      </c>
      <c r="G7" s="9">
        <v>367.33333333333337</v>
      </c>
      <c r="H7" s="9">
        <v>302.33333333333337</v>
      </c>
      <c r="I7" s="9">
        <v>493.75</v>
      </c>
      <c r="J7" s="9">
        <v>511.33333333333337</v>
      </c>
      <c r="K7" s="9">
        <v>437.6</v>
      </c>
      <c r="L7" s="10">
        <f t="shared" si="0"/>
        <v>425.61166666666679</v>
      </c>
      <c r="M7" s="11">
        <f t="shared" si="1"/>
        <v>62.528444909812308</v>
      </c>
      <c r="N7" s="12">
        <f t="shared" si="8"/>
        <v>19.773230446336868</v>
      </c>
      <c r="O7" s="8">
        <v>111.875</v>
      </c>
      <c r="P7" s="9">
        <v>265.14285714285717</v>
      </c>
      <c r="Q7" s="9">
        <v>429</v>
      </c>
      <c r="R7" s="9">
        <v>278.16666666666669</v>
      </c>
      <c r="S7" s="9">
        <v>185.5</v>
      </c>
      <c r="T7" s="9">
        <v>64</v>
      </c>
      <c r="U7" s="13">
        <v>257</v>
      </c>
      <c r="V7" s="9">
        <v>308.66666666666669</v>
      </c>
      <c r="W7" s="9">
        <v>98.285714285714292</v>
      </c>
      <c r="X7" s="9">
        <v>258.60000000000002</v>
      </c>
      <c r="Y7" s="10">
        <f t="shared" si="2"/>
        <v>225.62369047619049</v>
      </c>
      <c r="Z7" s="11">
        <f t="shared" si="3"/>
        <v>111.32452583232501</v>
      </c>
      <c r="AA7" s="12">
        <f t="shared" si="9"/>
        <v>35.203906106839902</v>
      </c>
      <c r="AB7" s="8">
        <v>607</v>
      </c>
      <c r="AC7" s="9">
        <v>356.25</v>
      </c>
      <c r="AD7" s="9">
        <v>521.29999999999995</v>
      </c>
      <c r="AE7" s="9">
        <v>137</v>
      </c>
      <c r="AF7" s="9">
        <v>229.6</v>
      </c>
      <c r="AG7" s="9">
        <v>389.75</v>
      </c>
      <c r="AH7" s="9">
        <v>576.70000000000005</v>
      </c>
      <c r="AI7" s="9">
        <v>615.20000000000005</v>
      </c>
      <c r="AJ7" s="9">
        <v>452.6</v>
      </c>
      <c r="AK7" s="9">
        <v>311.60000000000002</v>
      </c>
      <c r="AL7" s="10">
        <f t="shared" si="4"/>
        <v>419.69999999999993</v>
      </c>
      <c r="AM7" s="11">
        <f t="shared" si="5"/>
        <v>163.98554306198287</v>
      </c>
      <c r="AN7" s="12">
        <f t="shared" si="10"/>
        <v>51.856781941548817</v>
      </c>
      <c r="AO7" s="8">
        <v>58</v>
      </c>
      <c r="AP7" s="9">
        <v>78.400000000000006</v>
      </c>
      <c r="AQ7" s="9">
        <v>251.66666666666669</v>
      </c>
      <c r="AR7" s="9">
        <v>327.5</v>
      </c>
      <c r="AS7" s="9">
        <v>107.73333333333333</v>
      </c>
      <c r="AT7" s="9">
        <v>266</v>
      </c>
      <c r="AU7" s="9">
        <v>131.52941176470588</v>
      </c>
      <c r="AV7" s="9">
        <v>462.33333333333331</v>
      </c>
      <c r="AW7" s="9">
        <v>228.6</v>
      </c>
      <c r="AX7" s="9">
        <v>252.25</v>
      </c>
      <c r="AY7" s="10">
        <f t="shared" si="6"/>
        <v>216.4012745098039</v>
      </c>
      <c r="AZ7" s="11">
        <f t="shared" si="7"/>
        <v>125.21554567040158</v>
      </c>
      <c r="BA7" s="12">
        <f t="shared" si="11"/>
        <v>39.596632277930432</v>
      </c>
    </row>
    <row r="8" spans="1:53" x14ac:dyDescent="0.2">
      <c r="A8" s="1" t="s">
        <v>15</v>
      </c>
      <c r="B8" s="8">
        <v>456.33333333333337</v>
      </c>
      <c r="C8" s="9">
        <v>410.66666666666669</v>
      </c>
      <c r="D8" s="9">
        <v>540.49999999999989</v>
      </c>
      <c r="E8" s="9">
        <v>444.33333333333337</v>
      </c>
      <c r="F8" s="9">
        <v>405.8</v>
      </c>
      <c r="G8" s="9">
        <v>430.75</v>
      </c>
      <c r="H8" s="9">
        <v>314.33333333333331</v>
      </c>
      <c r="I8" s="9">
        <v>481.74999999999994</v>
      </c>
      <c r="J8" s="9">
        <v>593</v>
      </c>
      <c r="K8" s="9">
        <v>397.3</v>
      </c>
      <c r="L8" s="10">
        <f t="shared" si="0"/>
        <v>447.47666666666674</v>
      </c>
      <c r="M8" s="11">
        <f t="shared" si="1"/>
        <v>77.967165928760437</v>
      </c>
      <c r="N8" s="12">
        <f t="shared" si="8"/>
        <v>24.655382704316033</v>
      </c>
      <c r="O8" s="8">
        <v>106.75</v>
      </c>
      <c r="P8" s="9">
        <v>337</v>
      </c>
      <c r="Q8" s="9">
        <v>419.6</v>
      </c>
      <c r="R8" s="9">
        <v>161</v>
      </c>
      <c r="S8" s="9">
        <v>296.5</v>
      </c>
      <c r="T8" s="9">
        <v>176.9</v>
      </c>
      <c r="U8" s="13">
        <v>289.66666670000001</v>
      </c>
      <c r="V8" s="9">
        <v>367.25</v>
      </c>
      <c r="W8" s="9">
        <v>136</v>
      </c>
      <c r="X8" s="9">
        <v>309.8</v>
      </c>
      <c r="Y8" s="10">
        <f t="shared" si="2"/>
        <v>260.04666667000004</v>
      </c>
      <c r="Z8" s="11">
        <f t="shared" si="3"/>
        <v>107.06398623424951</v>
      </c>
      <c r="AA8" s="12">
        <f t="shared" si="9"/>
        <v>33.856605187714209</v>
      </c>
      <c r="AB8" s="8">
        <v>634.66666666666674</v>
      </c>
      <c r="AC8" s="9">
        <v>357</v>
      </c>
      <c r="AD8" s="9">
        <v>443.6</v>
      </c>
      <c r="AE8" s="9">
        <v>96.888888888888886</v>
      </c>
      <c r="AF8" s="9">
        <v>322.33333333333337</v>
      </c>
      <c r="AG8" s="9">
        <v>501.49999999999994</v>
      </c>
      <c r="AH8" s="9">
        <v>488.50000000000006</v>
      </c>
      <c r="AI8" s="9">
        <v>614.4</v>
      </c>
      <c r="AJ8" s="9">
        <v>313.00000000000006</v>
      </c>
      <c r="AK8" s="9">
        <v>309.33333333333331</v>
      </c>
      <c r="AL8" s="10">
        <f t="shared" si="4"/>
        <v>408.12222222222226</v>
      </c>
      <c r="AM8" s="11">
        <f t="shared" si="5"/>
        <v>161.91851885739061</v>
      </c>
      <c r="AN8" s="12">
        <f t="shared" si="10"/>
        <v>51.203131495027876</v>
      </c>
      <c r="AO8" s="8">
        <v>66.875</v>
      </c>
      <c r="AP8" s="9">
        <v>48.7</v>
      </c>
      <c r="AQ8" s="9">
        <v>155.5</v>
      </c>
      <c r="AR8" s="9">
        <v>322</v>
      </c>
      <c r="AS8" s="9">
        <v>110.8</v>
      </c>
      <c r="AT8" s="9">
        <v>265.2</v>
      </c>
      <c r="AU8" s="9">
        <v>53.8</v>
      </c>
      <c r="AV8" s="9">
        <v>386.66666666666669</v>
      </c>
      <c r="AW8" s="9">
        <v>216.4</v>
      </c>
      <c r="AX8" s="9">
        <v>163.80000000000001</v>
      </c>
      <c r="AY8" s="10">
        <f t="shared" si="6"/>
        <v>178.97416666666669</v>
      </c>
      <c r="AZ8" s="11">
        <f t="shared" si="7"/>
        <v>116.93460346888736</v>
      </c>
      <c r="BA8" s="12">
        <f t="shared" si="11"/>
        <v>36.977968425031037</v>
      </c>
    </row>
    <row r="9" spans="1:53" x14ac:dyDescent="0.2">
      <c r="A9" s="1" t="s">
        <v>16</v>
      </c>
      <c r="B9" s="8">
        <v>461.00000000000006</v>
      </c>
      <c r="C9" s="9">
        <v>510</v>
      </c>
      <c r="D9" s="9">
        <v>506.6</v>
      </c>
      <c r="E9" s="9">
        <v>352.33333333333337</v>
      </c>
      <c r="F9" s="9">
        <v>424.66666666666669</v>
      </c>
      <c r="G9" s="9">
        <v>400.24999999999994</v>
      </c>
      <c r="H9" s="9">
        <v>428.66666666666669</v>
      </c>
      <c r="I9" s="9">
        <v>475.49999999999994</v>
      </c>
      <c r="J9" s="9">
        <v>517.66666666666674</v>
      </c>
      <c r="K9" s="9">
        <v>314.83333333333337</v>
      </c>
      <c r="L9" s="10">
        <f t="shared" si="0"/>
        <v>439.15166666666664</v>
      </c>
      <c r="M9" s="11">
        <f t="shared" si="1"/>
        <v>68.603110847112944</v>
      </c>
      <c r="N9" s="12">
        <f t="shared" si="8"/>
        <v>21.694208484988028</v>
      </c>
      <c r="O9" s="8">
        <v>151.25</v>
      </c>
      <c r="P9" s="9">
        <v>434.33333333333337</v>
      </c>
      <c r="Q9" s="9">
        <v>472.66666666666663</v>
      </c>
      <c r="R9" s="9">
        <v>177.5</v>
      </c>
      <c r="S9" s="9">
        <v>318</v>
      </c>
      <c r="T9" s="9">
        <v>308.5</v>
      </c>
      <c r="U9" s="13">
        <v>331.33333329999999</v>
      </c>
      <c r="V9" s="9">
        <v>311.25</v>
      </c>
      <c r="W9" s="9">
        <v>191.14285714285717</v>
      </c>
      <c r="X9" s="9">
        <v>239.75</v>
      </c>
      <c r="Y9" s="10">
        <f t="shared" si="2"/>
        <v>293.57261904428572</v>
      </c>
      <c r="Z9" s="11">
        <f t="shared" si="3"/>
        <v>106.23007148503071</v>
      </c>
      <c r="AA9" s="12">
        <f t="shared" si="9"/>
        <v>33.592898189520255</v>
      </c>
      <c r="AB9" s="8">
        <v>650</v>
      </c>
      <c r="AC9" s="9">
        <v>470.33333333333331</v>
      </c>
      <c r="AD9" s="9">
        <v>309.66666666666669</v>
      </c>
      <c r="AE9" s="9">
        <v>92.888888888888886</v>
      </c>
      <c r="AF9" s="9">
        <v>257</v>
      </c>
      <c r="AG9" s="9">
        <v>462.83333333333331</v>
      </c>
      <c r="AH9" s="9">
        <v>293.00000000000006</v>
      </c>
      <c r="AI9" s="9">
        <v>605.33333330000005</v>
      </c>
      <c r="AJ9" s="9">
        <v>328.66666666666669</v>
      </c>
      <c r="AK9" s="9">
        <v>248.33333333333334</v>
      </c>
      <c r="AL9" s="10">
        <f t="shared" si="4"/>
        <v>371.80555555222224</v>
      </c>
      <c r="AM9" s="11">
        <f t="shared" si="5"/>
        <v>172.58617307938627</v>
      </c>
      <c r="AN9" s="12">
        <f t="shared" si="10"/>
        <v>54.576539958289651</v>
      </c>
      <c r="AO9" s="8">
        <v>49.1</v>
      </c>
      <c r="AP9" s="9">
        <v>61.2</v>
      </c>
      <c r="AQ9" s="9">
        <v>271</v>
      </c>
      <c r="AR9" s="9">
        <v>280.66666666666669</v>
      </c>
      <c r="AS9" s="9">
        <v>104.13333333333333</v>
      </c>
      <c r="AT9" s="9">
        <v>373.4</v>
      </c>
      <c r="AU9" s="9">
        <v>53.1</v>
      </c>
      <c r="AV9" s="9">
        <v>388.00000000000006</v>
      </c>
      <c r="AW9" s="9">
        <v>413</v>
      </c>
      <c r="AX9" s="9">
        <v>377.6</v>
      </c>
      <c r="AY9" s="10">
        <f t="shared" si="6"/>
        <v>237.11999999999998</v>
      </c>
      <c r="AZ9" s="11">
        <f t="shared" si="7"/>
        <v>153.80281925204284</v>
      </c>
      <c r="BA9" s="12">
        <f t="shared" si="11"/>
        <v>48.636721939165014</v>
      </c>
    </row>
    <row r="10" spans="1:53" x14ac:dyDescent="0.2">
      <c r="A10" s="1" t="s">
        <v>17</v>
      </c>
      <c r="B10" s="8">
        <v>512.66666666666674</v>
      </c>
      <c r="C10" s="9"/>
      <c r="D10" s="9">
        <v>522.6</v>
      </c>
      <c r="E10" s="9">
        <v>400.33333333333331</v>
      </c>
      <c r="F10" s="9">
        <v>430.66666666666663</v>
      </c>
      <c r="G10" s="9">
        <v>528.5</v>
      </c>
      <c r="H10" s="9">
        <v>428.66666666666669</v>
      </c>
      <c r="I10" s="9">
        <v>439</v>
      </c>
      <c r="J10" s="9">
        <v>414.33333333333331</v>
      </c>
      <c r="K10" s="9">
        <v>335.66666666666669</v>
      </c>
      <c r="L10" s="10">
        <f t="shared" si="0"/>
        <v>445.82592592592596</v>
      </c>
      <c r="M10" s="11">
        <f t="shared" si="1"/>
        <v>64.191319458530558</v>
      </c>
      <c r="N10" s="12">
        <f t="shared" si="8"/>
        <v>21.397106486176853</v>
      </c>
      <c r="O10" s="8">
        <v>245.85714285714286</v>
      </c>
      <c r="P10" s="9">
        <v>371.66666666666669</v>
      </c>
      <c r="Q10" s="9">
        <v>354.11111111111109</v>
      </c>
      <c r="R10" s="9">
        <v>187.5</v>
      </c>
      <c r="S10" s="9">
        <v>353.00000000000006</v>
      </c>
      <c r="T10" s="9">
        <v>381.9</v>
      </c>
      <c r="U10" s="13">
        <v>350.66666670000001</v>
      </c>
      <c r="V10" s="9">
        <v>336</v>
      </c>
      <c r="W10" s="9">
        <v>195.2</v>
      </c>
      <c r="X10" s="9">
        <v>318.99999999999994</v>
      </c>
      <c r="Y10" s="10">
        <f t="shared" si="2"/>
        <v>309.49015873349202</v>
      </c>
      <c r="Z10" s="11">
        <f t="shared" si="3"/>
        <v>72.62915883904283</v>
      </c>
      <c r="AA10" s="12">
        <f t="shared" si="9"/>
        <v>22.967356647352592</v>
      </c>
      <c r="AB10" s="8">
        <v>647.66666666666674</v>
      </c>
      <c r="AC10" s="9">
        <v>336.33333333333337</v>
      </c>
      <c r="AD10" s="9">
        <v>278.33333333333337</v>
      </c>
      <c r="AE10" s="9">
        <v>248.33333333333331</v>
      </c>
      <c r="AF10" s="9">
        <v>252.66666666666666</v>
      </c>
      <c r="AG10" s="9">
        <v>455.49999999999994</v>
      </c>
      <c r="AH10" s="9">
        <v>270.24999999999994</v>
      </c>
      <c r="AI10" s="9">
        <v>632</v>
      </c>
      <c r="AJ10" s="9">
        <v>316.33333333333337</v>
      </c>
      <c r="AK10" s="9">
        <v>301</v>
      </c>
      <c r="AL10" s="10">
        <f t="shared" si="4"/>
        <v>373.8416666666667</v>
      </c>
      <c r="AM10" s="11">
        <f t="shared" si="5"/>
        <v>152.24349227917105</v>
      </c>
      <c r="AN10" s="12">
        <f t="shared" si="10"/>
        <v>48.143619454043971</v>
      </c>
      <c r="AO10" s="8">
        <v>37.200000000000003</v>
      </c>
      <c r="AP10" s="9">
        <v>66.7</v>
      </c>
      <c r="AQ10" s="9">
        <v>269.5</v>
      </c>
      <c r="AR10" s="9">
        <v>228</v>
      </c>
      <c r="AS10" s="9">
        <v>316.13333333333333</v>
      </c>
      <c r="AT10" s="9">
        <v>296.66666666666669</v>
      </c>
      <c r="AU10" s="9">
        <v>52.6</v>
      </c>
      <c r="AV10" s="9">
        <v>440.33333333333331</v>
      </c>
      <c r="AW10" s="9">
        <v>206.2</v>
      </c>
      <c r="AX10" s="9">
        <v>327.8</v>
      </c>
      <c r="AY10" s="10">
        <f t="shared" si="6"/>
        <v>224.11333333333332</v>
      </c>
      <c r="AZ10" s="11">
        <f t="shared" si="7"/>
        <v>134.47924177781422</v>
      </c>
      <c r="BA10" s="12">
        <f t="shared" si="11"/>
        <v>42.526070203036411</v>
      </c>
    </row>
    <row r="11" spans="1:53" ht="17" thickBot="1" x14ac:dyDescent="0.25">
      <c r="A11" s="1" t="s">
        <v>18</v>
      </c>
      <c r="B11" s="14">
        <v>509.33333333333337</v>
      </c>
      <c r="C11" s="15">
        <v>538.66666666666663</v>
      </c>
      <c r="D11" s="15">
        <v>534</v>
      </c>
      <c r="E11" s="15">
        <v>383.33300000000003</v>
      </c>
      <c r="F11" s="15">
        <v>403.00000000000006</v>
      </c>
      <c r="G11" s="15">
        <v>505</v>
      </c>
      <c r="H11" s="15">
        <v>432.33333333333331</v>
      </c>
      <c r="I11" s="15">
        <v>582.70000000000005</v>
      </c>
      <c r="J11" s="15">
        <v>440.66666666666663</v>
      </c>
      <c r="K11" s="15">
        <v>394</v>
      </c>
      <c r="L11" s="16">
        <f t="shared" si="0"/>
        <v>472.30330000000004</v>
      </c>
      <c r="M11" s="17">
        <f t="shared" si="1"/>
        <v>70.148138032265621</v>
      </c>
      <c r="N11" s="18">
        <f t="shared" si="8"/>
        <v>22.182788980184142</v>
      </c>
      <c r="O11" s="14">
        <v>154.57142857142858</v>
      </c>
      <c r="P11" s="15">
        <v>363.66666666666669</v>
      </c>
      <c r="Q11" s="15">
        <v>402.55555555555554</v>
      </c>
      <c r="R11" s="15">
        <v>195.5</v>
      </c>
      <c r="S11" s="15">
        <v>374</v>
      </c>
      <c r="T11" s="15">
        <v>469.3</v>
      </c>
      <c r="U11" s="19">
        <v>386.33333329999999</v>
      </c>
      <c r="V11" s="15">
        <v>377.5</v>
      </c>
      <c r="W11" s="15">
        <v>217.6</v>
      </c>
      <c r="X11" s="15">
        <v>397.99999999999994</v>
      </c>
      <c r="Y11" s="16">
        <f t="shared" si="2"/>
        <v>333.90269840936509</v>
      </c>
      <c r="Z11" s="17">
        <f t="shared" si="3"/>
        <v>104.95439255634031</v>
      </c>
      <c r="AA11" s="18">
        <f t="shared" si="9"/>
        <v>33.189493091745739</v>
      </c>
      <c r="AB11" s="14">
        <v>597.33333333333337</v>
      </c>
      <c r="AC11" s="15">
        <v>252</v>
      </c>
      <c r="AD11" s="15">
        <v>309.33333333333331</v>
      </c>
      <c r="AE11" s="15">
        <v>267.33333333333337</v>
      </c>
      <c r="AF11" s="15">
        <v>376.2</v>
      </c>
      <c r="AG11" s="15">
        <v>528.75</v>
      </c>
      <c r="AH11" s="15">
        <v>326.49999999999994</v>
      </c>
      <c r="AI11" s="15">
        <v>574</v>
      </c>
      <c r="AJ11" s="15">
        <v>258.00000000000006</v>
      </c>
      <c r="AK11" s="15">
        <v>285</v>
      </c>
      <c r="AL11" s="16">
        <f t="shared" si="4"/>
        <v>377.44499999999999</v>
      </c>
      <c r="AM11" s="17">
        <f t="shared" si="5"/>
        <v>136.53990282995974</v>
      </c>
      <c r="AN11" s="18">
        <f t="shared" si="10"/>
        <v>43.177708444074291</v>
      </c>
      <c r="AO11" s="14">
        <v>41.7</v>
      </c>
      <c r="AP11" s="15">
        <v>114.2</v>
      </c>
      <c r="AQ11" s="15">
        <v>280.39999999999998</v>
      </c>
      <c r="AR11" s="15">
        <v>212.74999999999997</v>
      </c>
      <c r="AS11" s="15">
        <v>266.53333333333336</v>
      </c>
      <c r="AT11" s="15">
        <v>297.66666666666669</v>
      </c>
      <c r="AU11" s="15">
        <v>50.7</v>
      </c>
      <c r="AV11" s="15">
        <v>481.00000000000006</v>
      </c>
      <c r="AW11" s="15">
        <v>261.33333333333337</v>
      </c>
      <c r="AX11" s="15">
        <v>254.33333333333334</v>
      </c>
      <c r="AY11" s="16">
        <f t="shared" si="6"/>
        <v>226.06166666666667</v>
      </c>
      <c r="AZ11" s="17">
        <f t="shared" si="7"/>
        <v>130.88841257459077</v>
      </c>
      <c r="BA11" s="18">
        <f>AZ11/SQRT(COUNT(AO11:AX11))</f>
        <v>41.390550305953035</v>
      </c>
    </row>
    <row r="12" spans="1:53" ht="17" thickTop="1" x14ac:dyDescent="0.2"/>
    <row r="14" spans="1:53" x14ac:dyDescent="0.2">
      <c r="A14" s="20"/>
    </row>
  </sheetData>
  <mergeCells count="4">
    <mergeCell ref="B1:N1"/>
    <mergeCell ref="O1:AA1"/>
    <mergeCell ref="AB1:AN1"/>
    <mergeCell ref="AO1:B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Gaver, Donald P</dc:creator>
  <cp:lastModifiedBy>Gaver, Donald P</cp:lastModifiedBy>
  <dcterms:created xsi:type="dcterms:W3CDTF">2025-01-14T20:59:07Z</dcterms:created>
  <dcterms:modified xsi:type="dcterms:W3CDTF">2025-01-14T21:53:22Z</dcterms:modified>
</cp:coreProperties>
</file>