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3F41996-0FE5-4C41-948C-F9921FAFB938}" xr6:coauthVersionLast="41" xr6:coauthVersionMax="41" xr10:uidLastSave="{00000000-0000-0000-0000-000000000000}"/>
  <bookViews>
    <workbookView xWindow="3705" yWindow="4215" windowWidth="21600" windowHeight="11385" activeTab="1" xr2:uid="{00000000-000D-0000-FFFF-FFFF00000000}"/>
  </bookViews>
  <sheets>
    <sheet name="Armas" sheetId="1" r:id="rId1"/>
    <sheet name="NIve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H27" i="2" l="1"/>
  <c r="H26" i="2"/>
  <c r="H31" i="2"/>
  <c r="H30" i="2"/>
  <c r="H29" i="2"/>
  <c r="H28" i="2"/>
  <c r="H25" i="2"/>
  <c r="H4" i="2"/>
  <c r="H5" i="2"/>
  <c r="H6" i="2"/>
  <c r="H7" i="2"/>
  <c r="H8" i="2"/>
  <c r="H3" i="2"/>
  <c r="T6" i="2"/>
  <c r="T5" i="2"/>
  <c r="A13" i="2" l="1"/>
  <c r="C13" i="2" s="1"/>
  <c r="B7" i="2" l="1"/>
  <c r="B6" i="2"/>
  <c r="B5" i="2"/>
  <c r="B8" i="2"/>
  <c r="B4" i="2"/>
  <c r="N12" i="1"/>
  <c r="O12" i="1"/>
  <c r="P12" i="1"/>
  <c r="Q12" i="1"/>
  <c r="H12" i="1"/>
  <c r="I12" i="1"/>
  <c r="J12" i="1"/>
  <c r="K12" i="1"/>
  <c r="B12" i="1"/>
  <c r="C12" i="1"/>
  <c r="D12" i="1"/>
  <c r="E12" i="1"/>
  <c r="Q11" i="1"/>
  <c r="P11" i="1"/>
  <c r="O11" i="1"/>
  <c r="N11" i="1"/>
  <c r="K11" i="1"/>
  <c r="J11" i="1"/>
  <c r="I11" i="1"/>
  <c r="H11" i="1"/>
  <c r="E11" i="1"/>
  <c r="B11" i="1"/>
  <c r="C11" i="1"/>
  <c r="D11" i="1"/>
</calcChain>
</file>

<file path=xl/sharedStrings.xml><?xml version="1.0" encoding="utf-8"?>
<sst xmlns="http://schemas.openxmlformats.org/spreadsheetml/2006/main" count="116" uniqueCount="49">
  <si>
    <t>Nombre</t>
  </si>
  <si>
    <t>Daño</t>
  </si>
  <si>
    <t>Cadencia</t>
  </si>
  <si>
    <t>Velocidad</t>
  </si>
  <si>
    <t>Rango</t>
  </si>
  <si>
    <t>Spray</t>
  </si>
  <si>
    <t>Num Bullets</t>
  </si>
  <si>
    <t>Automatica</t>
  </si>
  <si>
    <t>Dps</t>
  </si>
  <si>
    <t>Pistola (Uzi)</t>
  </si>
  <si>
    <t>Shotgun</t>
  </si>
  <si>
    <t>Sniper</t>
  </si>
  <si>
    <t>Rifle(MiniGun)</t>
  </si>
  <si>
    <t>x</t>
  </si>
  <si>
    <t>Comp Spec</t>
  </si>
  <si>
    <t>DPs (% acierto)</t>
  </si>
  <si>
    <t>Arco Daño</t>
  </si>
  <si>
    <t>Atraviesa</t>
  </si>
  <si>
    <t>Boost 1 damage</t>
  </si>
  <si>
    <t>Boost 1 Cadence</t>
  </si>
  <si>
    <t>Problemas Chips (Hacer en %)</t>
  </si>
  <si>
    <t xml:space="preserve">A1 </t>
  </si>
  <si>
    <t>A2</t>
  </si>
  <si>
    <t>A3</t>
  </si>
  <si>
    <t>A4</t>
  </si>
  <si>
    <t>A6</t>
  </si>
  <si>
    <t>A5 (Fake)</t>
  </si>
  <si>
    <t>Total</t>
  </si>
  <si>
    <t>Score</t>
  </si>
  <si>
    <t>S</t>
  </si>
  <si>
    <t>A</t>
  </si>
  <si>
    <t>B</t>
  </si>
  <si>
    <t>C</t>
  </si>
  <si>
    <t>D</t>
  </si>
  <si>
    <t>Scores Nivel</t>
  </si>
  <si>
    <t>Enemigos x Arena</t>
  </si>
  <si>
    <t>Gráfica Enemigos x Arena</t>
  </si>
  <si>
    <t>Puntos Enemigos</t>
  </si>
  <si>
    <t>Tiempos / Puntos</t>
  </si>
  <si>
    <t>Golpes/Puntos</t>
  </si>
  <si>
    <t>Tipos Enemigos</t>
  </si>
  <si>
    <t>Pistola</t>
  </si>
  <si>
    <t>Rifle</t>
  </si>
  <si>
    <t>Vida</t>
  </si>
  <si>
    <t xml:space="preserve"> </t>
  </si>
  <si>
    <t xml:space="preserve">  </t>
  </si>
  <si>
    <t>Arena</t>
  </si>
  <si>
    <t>Puntos</t>
  </si>
  <si>
    <t>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</si>
</sst>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20" fontId="0" fillId="0" borderId="0" xfId="0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2" fillId="3" borderId="1" xfId="2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0" fillId="0" borderId="0" xfId="0"/>
  </cellXfs>
  <cellStyles count="3">
    <cellStyle name="Incorrecto" xfId="1" builtinId="27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Enemigos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NIvel1!$E$3:$E$8</c:f>
              <c:strCache>
                <c:ptCount val="6"/>
                <c:pt idx="0">
                  <c:v>A1 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 (Fake)</c:v>
                </c:pt>
                <c:pt idx="5">
                  <c:v>A6</c:v>
                </c:pt>
              </c:strCache>
            </c:strRef>
          </c:cat>
          <c:val>
            <c:numRef>
              <c:f>NIvel1!$H$3:$H$8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6</c:v>
                </c:pt>
                <c:pt idx="3">
                  <c:v>15</c:v>
                </c:pt>
                <c:pt idx="4">
                  <c:v>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B-4B72-A5F0-C6F70D2B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61407"/>
        <c:axId val="539252367"/>
      </c:barChart>
      <c:catAx>
        <c:axId val="5986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252367"/>
        <c:crosses val="autoZero"/>
        <c:auto val="1"/>
        <c:lblAlgn val="ctr"/>
        <c:lblOffset val="100"/>
        <c:noMultiLvlLbl val="0"/>
      </c:catAx>
      <c:valAx>
        <c:axId val="5392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6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Enemy_Prueba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NIvel1!$E$25:$E$30</c:f>
              <c:strCache>
                <c:ptCount val="6"/>
                <c:pt idx="0">
                  <c:v>A1 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 (Fake)</c:v>
                </c:pt>
                <c:pt idx="5">
                  <c:v>A6</c:v>
                </c:pt>
              </c:strCache>
            </c:strRef>
          </c:cat>
          <c:val>
            <c:numRef>
              <c:f>NIvel1!$H$25:$H$30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6</c:v>
                </c:pt>
                <c:pt idx="3">
                  <c:v>15</c:v>
                </c:pt>
                <c:pt idx="4">
                  <c:v>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8-42CE-875D-A0A05522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01647"/>
        <c:axId val="69391279"/>
      </c:barChart>
      <c:catAx>
        <c:axId val="211210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91279"/>
        <c:crosses val="autoZero"/>
        <c:auto val="1"/>
        <c:lblAlgn val="ctr"/>
        <c:lblOffset val="100"/>
        <c:noMultiLvlLbl val="0"/>
      </c:catAx>
      <c:valAx>
        <c:axId val="693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210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461601</xdr:colOff>
      <xdr:row>3</xdr:row>
      <xdr:rowOff>23971</xdr:rowOff>
    </xdr:from>
    <xdr:to>
      <xdr:col>14</xdr:col>
      <xdr:colOff>13926</xdr:colOff>
      <xdr:row>18</xdr:row>
      <xdr:rowOff>100171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7804E7-DDAC-43F7-92F6-4BB476FC6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20</xdr:row>
      <xdr:rowOff>43543</xdr:rowOff>
    </xdr:from>
    <xdr:to>
      <xdr:col>14</xdr:col>
      <xdr:colOff>428624</xdr:colOff>
      <xdr:row>34</xdr:row>
      <xdr:rowOff>119743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ADAE7A-D2D1-4387-934F-F7B6910CB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EFA85-9F77-4447-B754-BC9808713330}" name="Tabla2" displayName="Tabla2" ref="A2:E12" totalsRowShown="0">
  <autoFilter ref="A2:E12" xr:uid="{3FC1D4EB-47FB-4DC3-B117-1B0278086AE1}"/>
  <tableColumns count="5">
    <tableColumn id="1" xr3:uid="{284090FB-B8EA-4FDB-BB85-DAB1E9061590}" name="Nombre"/>
    <tableColumn id="2" xr3:uid="{1F7BC0C6-EE4A-4466-B39E-841661391BC5}" name="Pistola (Uzi)"/>
    <tableColumn id="3" xr3:uid="{89C2CA05-C600-4520-A497-149C205B2BF1}" name="Shotgun"/>
    <tableColumn id="4" xr3:uid="{70944052-4C91-4894-A41C-F4BB144019A6}" name="Sniper"/>
    <tableColumn id="5" xr3:uid="{C64DC46F-4A3A-4A0D-83E7-DAA3E56B537B}" name="Rifle(MiniGun)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86A52B-913E-468C-9FD2-724CCB10D1B2}" name="Tabla24" displayName="Tabla24" ref="G2:K12" totalsRowShown="0">
  <autoFilter ref="G2:K12" xr:uid="{3080D4ED-B23A-47D6-9A0C-1F7F0AC2263E}"/>
  <tableColumns count="5">
    <tableColumn id="1" xr3:uid="{AB548F2B-030F-4608-A76C-92536DB425C3}" name="Nombre"/>
    <tableColumn id="2" xr3:uid="{32D62C51-C84D-4637-8BEA-6799116CC505}" name="Pistola (Uzi)"/>
    <tableColumn id="3" xr3:uid="{25B2493A-74B6-47BB-A1C2-D09F185F80CD}" name="Shotgun"/>
    <tableColumn id="4" xr3:uid="{7A476A64-3D7B-4ED8-A1CB-265597163DBC}" name="Sniper"/>
    <tableColumn id="5" xr3:uid="{F6BC621A-414A-4288-85C4-9D450330B569}" name="Rifle(MiniGun)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9FA539-9936-40CA-B71D-725156C46673}" name="Tabla25" displayName="Tabla25" ref="M2:Q12" totalsRowShown="0">
  <autoFilter ref="M2:Q12" xr:uid="{DC31E73C-1E47-4565-8C34-612B47FD8ED8}"/>
  <tableColumns count="5">
    <tableColumn id="1" xr3:uid="{9EC86CCD-45A3-4AAD-9C73-84536259DC3D}" name="Nombre"/>
    <tableColumn id="2" xr3:uid="{1BB54AE2-AA5B-49B4-A53E-B425A69E2EA1}" name="Pistola (Uzi)"/>
    <tableColumn id="3" xr3:uid="{6F3FB0FA-11F6-42A9-A2D9-63694D8EC894}" name="Shotgun"/>
    <tableColumn id="4" xr3:uid="{345B7B4D-EA46-46FA-8366-7D669E062C82}" name="Sniper"/>
    <tableColumn id="5" xr3:uid="{49606199-8D90-457C-A5C1-E678B6BF4B95}" name="Rifle(MiniGun)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zoomScale="70" zoomScaleNormal="70" workbookViewId="0">
      <selection activeCell="C35" sqref="C35"/>
    </sheetView>
  </sheetViews>
  <sheetFormatPr baseColWidth="10" defaultColWidth="9.140625" defaultRowHeight="15" x14ac:dyDescent="0.25"/>
  <cols>
    <col min="1" max="1" width="16.5703125" bestFit="1" customWidth="1"/>
    <col min="2" max="2" width="13.7109375" customWidth="1"/>
    <col min="3" max="3" width="10.42578125" customWidth="1"/>
    <col min="5" max="5" width="16.7109375" bestFit="1" customWidth="1"/>
    <col min="7" max="7" width="14.28515625" bestFit="1" customWidth="1"/>
    <col min="8" max="8" width="14" bestFit="1" customWidth="1"/>
    <col min="9" max="9" width="10.5703125" bestFit="1" customWidth="1"/>
    <col min="10" max="10" width="12" bestFit="1" customWidth="1"/>
    <col min="11" max="11" width="16.7109375" bestFit="1" customWidth="1"/>
    <col min="13" max="13" width="15.42578125" bestFit="1" customWidth="1"/>
    <col min="14" max="14" width="14" bestFit="1" customWidth="1"/>
    <col min="15" max="15" width="10.5703125" bestFit="1" customWidth="1"/>
    <col min="16" max="16" width="12" bestFit="1" customWidth="1"/>
    <col min="17" max="17" width="16.7109375" bestFit="1" customWidth="1"/>
  </cols>
  <sheetData>
    <row r="1" spans="1:17" x14ac:dyDescent="0.25">
      <c r="G1" t="s">
        <v>18</v>
      </c>
      <c r="M1" t="s">
        <v>19</v>
      </c>
    </row>
    <row r="2" spans="1:17" x14ac:dyDescent="0.25">
      <c r="A2" t="s">
        <v>0</v>
      </c>
      <c r="B2" t="s">
        <v>9</v>
      </c>
      <c r="C2" t="s">
        <v>10</v>
      </c>
      <c r="D2" t="s">
        <v>11</v>
      </c>
      <c r="E2" t="s">
        <v>12</v>
      </c>
      <c r="G2" t="s">
        <v>0</v>
      </c>
      <c r="H2" t="s">
        <v>9</v>
      </c>
      <c r="I2" t="s">
        <v>10</v>
      </c>
      <c r="J2" t="s">
        <v>11</v>
      </c>
      <c r="K2" t="s">
        <v>12</v>
      </c>
      <c r="M2" t="s">
        <v>0</v>
      </c>
      <c r="N2" t="s">
        <v>9</v>
      </c>
      <c r="O2" t="s">
        <v>10</v>
      </c>
      <c r="P2" t="s">
        <v>11</v>
      </c>
      <c r="Q2" t="s">
        <v>12</v>
      </c>
    </row>
    <row r="3" spans="1:17" x14ac:dyDescent="0.25">
      <c r="A3" t="s">
        <v>3</v>
      </c>
      <c r="B3">
        <v>20</v>
      </c>
      <c r="C3">
        <v>0.2</v>
      </c>
      <c r="D3">
        <v>30</v>
      </c>
      <c r="E3">
        <v>25</v>
      </c>
      <c r="G3" t="s">
        <v>3</v>
      </c>
      <c r="H3">
        <v>20</v>
      </c>
      <c r="I3">
        <v>0.2</v>
      </c>
      <c r="J3">
        <v>30</v>
      </c>
      <c r="K3">
        <v>20</v>
      </c>
      <c r="M3" t="s">
        <v>3</v>
      </c>
      <c r="N3">
        <v>20</v>
      </c>
      <c r="O3">
        <v>0.2</v>
      </c>
      <c r="P3">
        <v>30</v>
      </c>
      <c r="Q3">
        <v>20</v>
      </c>
    </row>
    <row r="4" spans="1:17" x14ac:dyDescent="0.25">
      <c r="A4" t="s">
        <v>1</v>
      </c>
      <c r="B4">
        <v>5</v>
      </c>
      <c r="C4">
        <v>20</v>
      </c>
      <c r="D4">
        <v>25</v>
      </c>
      <c r="E4">
        <v>2</v>
      </c>
      <c r="G4" t="s">
        <v>1</v>
      </c>
      <c r="H4">
        <v>10</v>
      </c>
      <c r="I4">
        <v>25</v>
      </c>
      <c r="J4">
        <v>30</v>
      </c>
      <c r="K4">
        <v>7</v>
      </c>
      <c r="M4" t="s">
        <v>1</v>
      </c>
      <c r="N4">
        <v>5</v>
      </c>
      <c r="O4">
        <v>20</v>
      </c>
      <c r="P4">
        <v>25</v>
      </c>
      <c r="Q4">
        <v>2</v>
      </c>
    </row>
    <row r="5" spans="1:17" x14ac:dyDescent="0.25">
      <c r="A5" t="s">
        <v>4</v>
      </c>
      <c r="B5">
        <v>10</v>
      </c>
      <c r="C5">
        <v>5</v>
      </c>
      <c r="D5">
        <v>30</v>
      </c>
      <c r="E5">
        <v>7</v>
      </c>
      <c r="G5" t="s">
        <v>4</v>
      </c>
      <c r="H5">
        <v>10</v>
      </c>
      <c r="I5">
        <v>5</v>
      </c>
      <c r="J5">
        <v>30</v>
      </c>
      <c r="K5">
        <v>10</v>
      </c>
      <c r="M5" t="s">
        <v>4</v>
      </c>
      <c r="N5">
        <v>10</v>
      </c>
      <c r="O5">
        <v>5</v>
      </c>
      <c r="P5">
        <v>30</v>
      </c>
      <c r="Q5">
        <v>10</v>
      </c>
    </row>
    <row r="6" spans="1:17" x14ac:dyDescent="0.25">
      <c r="A6" t="s">
        <v>5</v>
      </c>
      <c r="B6">
        <v>1</v>
      </c>
      <c r="C6">
        <v>0</v>
      </c>
      <c r="D6">
        <v>1</v>
      </c>
      <c r="E6">
        <v>15</v>
      </c>
      <c r="G6" t="s">
        <v>5</v>
      </c>
      <c r="H6">
        <v>1</v>
      </c>
      <c r="I6">
        <v>0</v>
      </c>
      <c r="J6">
        <v>1</v>
      </c>
      <c r="K6">
        <v>15</v>
      </c>
      <c r="M6" t="s">
        <v>5</v>
      </c>
      <c r="N6">
        <v>1</v>
      </c>
      <c r="O6">
        <v>0</v>
      </c>
      <c r="P6">
        <v>1</v>
      </c>
      <c r="Q6">
        <v>15</v>
      </c>
    </row>
    <row r="7" spans="1:17" x14ac:dyDescent="0.25">
      <c r="A7" t="s">
        <v>2</v>
      </c>
      <c r="B7">
        <v>0.15</v>
      </c>
      <c r="C7">
        <v>0.5</v>
      </c>
      <c r="D7">
        <v>0.75</v>
      </c>
      <c r="E7">
        <v>7.4999999999999997E-2</v>
      </c>
      <c r="G7" t="s">
        <v>2</v>
      </c>
      <c r="H7">
        <v>0.15</v>
      </c>
      <c r="I7">
        <v>0.5</v>
      </c>
      <c r="J7">
        <v>0.75</v>
      </c>
      <c r="K7">
        <v>7.4999999999999997E-2</v>
      </c>
      <c r="M7" t="s">
        <v>2</v>
      </c>
      <c r="N7">
        <v>0.05</v>
      </c>
      <c r="O7">
        <v>0.4</v>
      </c>
      <c r="P7">
        <v>0.65</v>
      </c>
      <c r="Q7">
        <v>0.05</v>
      </c>
    </row>
    <row r="8" spans="1:17" x14ac:dyDescent="0.25">
      <c r="A8" t="s">
        <v>6</v>
      </c>
      <c r="B8">
        <v>1</v>
      </c>
      <c r="C8">
        <v>1</v>
      </c>
      <c r="D8">
        <v>1</v>
      </c>
      <c r="E8">
        <v>2</v>
      </c>
      <c r="G8" t="s">
        <v>6</v>
      </c>
      <c r="H8">
        <v>1</v>
      </c>
      <c r="I8">
        <v>1</v>
      </c>
      <c r="J8">
        <v>1</v>
      </c>
      <c r="K8">
        <v>2</v>
      </c>
      <c r="M8" t="s">
        <v>6</v>
      </c>
      <c r="N8">
        <v>1</v>
      </c>
      <c r="O8">
        <v>1</v>
      </c>
      <c r="P8">
        <v>1</v>
      </c>
      <c r="Q8">
        <v>2</v>
      </c>
    </row>
    <row r="9" spans="1:17" x14ac:dyDescent="0.25">
      <c r="A9" t="s">
        <v>7</v>
      </c>
      <c r="B9" s="1" t="s">
        <v>13</v>
      </c>
      <c r="C9" s="1"/>
      <c r="D9" s="1"/>
      <c r="E9" s="1" t="s">
        <v>13</v>
      </c>
      <c r="G9" t="s">
        <v>7</v>
      </c>
      <c r="H9" s="1" t="s">
        <v>13</v>
      </c>
      <c r="I9" s="1"/>
      <c r="J9" s="1"/>
      <c r="K9" s="1" t="s">
        <v>13</v>
      </c>
      <c r="M9" t="s">
        <v>7</v>
      </c>
      <c r="N9" s="1" t="s">
        <v>13</v>
      </c>
      <c r="O9" s="1"/>
      <c r="P9" s="1"/>
      <c r="Q9" s="1" t="s">
        <v>13</v>
      </c>
    </row>
    <row r="10" spans="1:17" x14ac:dyDescent="0.25">
      <c r="A10" t="s">
        <v>14</v>
      </c>
      <c r="C10" t="s">
        <v>16</v>
      </c>
      <c r="D10" t="s">
        <v>17</v>
      </c>
      <c r="G10" t="s">
        <v>14</v>
      </c>
      <c r="I10" t="s">
        <v>16</v>
      </c>
      <c r="J10" t="s">
        <v>17</v>
      </c>
      <c r="M10" t="s">
        <v>14</v>
      </c>
      <c r="O10" t="s">
        <v>16</v>
      </c>
      <c r="P10" t="s">
        <v>17</v>
      </c>
    </row>
    <row r="11" spans="1:17" x14ac:dyDescent="0.25">
      <c r="A11" t="s">
        <v>8</v>
      </c>
      <c r="B11">
        <f>(B4*B8)/B7</f>
        <v>33.333333333333336</v>
      </c>
      <c r="C11">
        <f>(C4*C8)/C7</f>
        <v>40</v>
      </c>
      <c r="D11">
        <f>(D4*D8)/D7</f>
        <v>33.333333333333336</v>
      </c>
      <c r="E11">
        <f>(E4*E8)/E7</f>
        <v>53.333333333333336</v>
      </c>
      <c r="G11" t="s">
        <v>8</v>
      </c>
      <c r="H11">
        <f>(H4*H8)/H7</f>
        <v>66.666666666666671</v>
      </c>
      <c r="I11">
        <f>(I4*I8)/I7</f>
        <v>50</v>
      </c>
      <c r="J11">
        <f>(J4*J8)/J7</f>
        <v>40</v>
      </c>
      <c r="K11">
        <f>(K4*K8)/K7</f>
        <v>186.66666666666669</v>
      </c>
      <c r="M11" t="s">
        <v>8</v>
      </c>
      <c r="N11">
        <f>(N4*N8)/N7</f>
        <v>100</v>
      </c>
      <c r="O11">
        <f>(O4*O8)/O7</f>
        <v>50</v>
      </c>
      <c r="P11">
        <f>(P4*P8)/P7</f>
        <v>38.46153846153846</v>
      </c>
      <c r="Q11">
        <f>(Q4*Q8)/Q7</f>
        <v>80</v>
      </c>
    </row>
    <row r="12" spans="1:17" x14ac:dyDescent="0.25">
      <c r="A12" t="s">
        <v>15</v>
      </c>
      <c r="B12">
        <f>(B4*B8)/B7 * (1-(B6*2/100))</f>
        <v>32.666666666666671</v>
      </c>
      <c r="C12">
        <f>(C4*C8)/C7 * (1-(C6*2/100))</f>
        <v>40</v>
      </c>
      <c r="D12">
        <f>(D4*D8)/D7 * (1-(D6*2/100))</f>
        <v>32.666666666666671</v>
      </c>
      <c r="E12">
        <f>(E4*E8)/E7 * (1-(E6*2/100))</f>
        <v>37.333333333333336</v>
      </c>
      <c r="G12" t="s">
        <v>15</v>
      </c>
      <c r="H12">
        <f>(H4*H8)/H7 * (1-(H6*2/100))</f>
        <v>65.333333333333343</v>
      </c>
      <c r="I12">
        <f>(I4*I8)/I7 * (1-(I6*2/100))</f>
        <v>50</v>
      </c>
      <c r="J12" s="2">
        <f>(J4*J8)/J7 * (1-(J6*2/100))</f>
        <v>39.200000000000003</v>
      </c>
      <c r="K12" s="2">
        <f>(K4*K8)/K7 * (1-(K6*2/100))</f>
        <v>130.66666666666669</v>
      </c>
      <c r="M12" t="s">
        <v>15</v>
      </c>
      <c r="N12" s="2">
        <f>(N4*N8)/N7 * (1-(N6*2/100))</f>
        <v>98</v>
      </c>
      <c r="O12">
        <f>(O4*O8)/O7 * (1-(O6*2/100))</f>
        <v>50</v>
      </c>
      <c r="P12" s="2">
        <f>(P4*P8)/P7 * (1-(P6*2/100))</f>
        <v>37.692307692307693</v>
      </c>
      <c r="Q12">
        <f>(Q4*Q8)/Q7 * (1-(Q6*2/100))</f>
        <v>56</v>
      </c>
    </row>
    <row r="14" spans="1:17" x14ac:dyDescent="0.25">
      <c r="G14" s="4" t="s">
        <v>20</v>
      </c>
      <c r="H14" s="4"/>
      <c r="I14" s="4"/>
      <c r="J14" s="4"/>
      <c r="K14" s="4"/>
      <c r="L14" s="4"/>
      <c r="M14" s="4"/>
      <c r="N14" s="4"/>
      <c r="O14" s="4"/>
      <c r="P14" s="4"/>
      <c r="Q14" s="4"/>
    </row>
  </sheetData>
  <mergeCells count="1">
    <mergeCell ref="G14:Q1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C6C3-FB21-4581-A4D1-596F410DB05A}">
  <dimension ref="A1:U31"/>
  <sheetViews>
    <sheetView tabSelected="1" topLeftCell="A4" zoomScale="84" zoomScaleNormal="84" workbookViewId="0">
      <selection activeCell="B31" sqref="B31"/>
    </sheetView>
  </sheetViews>
  <sheetFormatPr baseColWidth="10" defaultRowHeight="15" x14ac:dyDescent="0.25"/>
  <sheetData>
    <row r="1" spans="1:21" x14ac:dyDescent="0.25">
      <c r="F1" s="6" t="s">
        <v>35</v>
      </c>
      <c r="G1" s="6"/>
    </row>
    <row r="2" spans="1:21" x14ac:dyDescent="0.25">
      <c r="A2" s="7" t="s">
        <v>34</v>
      </c>
      <c r="B2" s="9"/>
      <c r="E2" t="s">
        <v>46</v>
      </c>
      <c r="F2" t="s">
        <v>41</v>
      </c>
      <c r="G2" t="s">
        <v>42</v>
      </c>
      <c r="J2" s="7" t="s">
        <v>36</v>
      </c>
      <c r="K2" s="8"/>
      <c r="L2" s="8"/>
      <c r="M2" s="9"/>
      <c r="P2" s="7" t="s">
        <v>40</v>
      </c>
      <c r="Q2" s="8"/>
      <c r="R2" s="8"/>
      <c r="S2" s="9"/>
    </row>
    <row r="3" spans="1:21" x14ac:dyDescent="0.25">
      <c r="A3" t="s">
        <v>28</v>
      </c>
      <c r="E3" t="s">
        <v>21</v>
      </c>
      <c r="F3">
        <v>3</v>
      </c>
      <c r="H3">
        <f>F3+G3</f>
        <v>3</v>
      </c>
    </row>
    <row r="4" spans="1:21" x14ac:dyDescent="0.25">
      <c r="A4" t="s">
        <v>29</v>
      </c>
      <c r="B4">
        <f>C13+C18+C26</f>
        <v>7400</v>
      </c>
      <c r="E4" t="s">
        <v>22</v>
      </c>
      <c r="F4">
        <v>9</v>
      </c>
      <c r="G4">
        <v>3</v>
      </c>
      <c r="H4">
        <f t="shared" ref="H4:H9" si="0">F4+G4</f>
        <v>12</v>
      </c>
      <c r="P4" t="s">
        <v>0</v>
      </c>
      <c r="Q4" t="s">
        <v>43</v>
      </c>
      <c r="R4" t="s">
        <v>1</v>
      </c>
      <c r="S4" t="s">
        <v>2</v>
      </c>
      <c r="T4" t="s">
        <v>8</v>
      </c>
      <c r="U4" t="s">
        <v>47</v>
      </c>
    </row>
    <row r="5" spans="1:21" x14ac:dyDescent="0.25">
      <c r="A5" t="s">
        <v>30</v>
      </c>
      <c r="B5">
        <f>C13+C19+C27-50</f>
        <v>7000</v>
      </c>
      <c r="E5" t="s">
        <v>23</v>
      </c>
      <c r="F5">
        <v>3</v>
      </c>
      <c r="G5">
        <v>3</v>
      </c>
      <c r="H5">
        <f t="shared" si="0"/>
        <v>6</v>
      </c>
      <c r="P5" t="s">
        <v>41</v>
      </c>
      <c r="Q5">
        <v>10</v>
      </c>
      <c r="R5">
        <v>10</v>
      </c>
      <c r="S5">
        <v>1.5</v>
      </c>
      <c r="T5">
        <f>R5/S5</f>
        <v>6.666666666666667</v>
      </c>
      <c r="U5">
        <v>100</v>
      </c>
    </row>
    <row r="6" spans="1:21" x14ac:dyDescent="0.25">
      <c r="A6" t="s">
        <v>31</v>
      </c>
      <c r="B6">
        <f>C13+C20+C28</f>
        <v>6700</v>
      </c>
      <c r="E6" t="s">
        <v>24</v>
      </c>
      <c r="F6">
        <v>9</v>
      </c>
      <c r="G6">
        <v>6</v>
      </c>
      <c r="H6">
        <f t="shared" si="0"/>
        <v>15</v>
      </c>
      <c r="P6" t="s">
        <v>42</v>
      </c>
      <c r="Q6">
        <v>15</v>
      </c>
      <c r="R6">
        <v>5</v>
      </c>
      <c r="S6">
        <v>0.5</v>
      </c>
      <c r="T6">
        <f>R6/S6</f>
        <v>10</v>
      </c>
      <c r="U6">
        <v>100</v>
      </c>
    </row>
    <row r="7" spans="1:21" x14ac:dyDescent="0.25">
      <c r="A7" t="s">
        <v>32</v>
      </c>
      <c r="B7">
        <f>C13+C21+C29</f>
        <v>6350</v>
      </c>
      <c r="E7" t="s">
        <v>26</v>
      </c>
      <c r="F7">
        <v>2</v>
      </c>
      <c r="G7">
        <v>3</v>
      </c>
      <c r="H7">
        <f t="shared" si="0"/>
        <v>5</v>
      </c>
    </row>
    <row r="8" spans="1:21" x14ac:dyDescent="0.25">
      <c r="A8" t="s">
        <v>33</v>
      </c>
      <c r="B8">
        <f>C13+C22+C30</f>
        <v>6000</v>
      </c>
      <c r="E8" t="s">
        <v>25</v>
      </c>
      <c r="F8">
        <v>12</v>
      </c>
      <c r="G8">
        <v>6</v>
      </c>
      <c r="H8">
        <f t="shared" si="0"/>
        <v>18</v>
      </c>
    </row>
    <row r="9" spans="1:21" x14ac:dyDescent="0.25">
      <c r="E9" t="s">
        <v>27</v>
      </c>
      <c r="H9">
        <f>SUM(H3:H8)</f>
        <v>59</v>
      </c>
    </row>
    <row r="10" spans="1:21" x14ac:dyDescent="0.25">
      <c r="G10" t="s">
        <v>45</v>
      </c>
    </row>
    <row r="12" spans="1:21" x14ac:dyDescent="0.25">
      <c r="A12" s="5" t="s">
        <v>37</v>
      </c>
      <c r="B12" s="5"/>
    </row>
    <row r="13" spans="1:21" x14ac:dyDescent="0.25">
      <c r="A13">
        <f>H9</f>
        <v>59</v>
      </c>
      <c r="B13">
        <v>100</v>
      </c>
      <c r="C13">
        <f>A13*B13</f>
        <v>5900</v>
      </c>
    </row>
    <row r="16" spans="1:21" x14ac:dyDescent="0.25">
      <c r="A16" s="5" t="s">
        <v>38</v>
      </c>
      <c r="B16" s="5"/>
      <c r="C16" s="5"/>
    </row>
    <row r="17" spans="1:8" x14ac:dyDescent="0.25">
      <c r="A17" t="s">
        <v>48</v>
      </c>
      <c r="B17" s="3">
        <v>0.11666666666666665</v>
      </c>
      <c r="G17" t="s">
        <v>44</v>
      </c>
    </row>
    <row r="18" spans="1:8" x14ac:dyDescent="0.25">
      <c r="A18" t="s">
        <v>29</v>
      </c>
      <c r="B18" s="3">
        <v>0.20833333333333334</v>
      </c>
      <c r="C18">
        <v>1000</v>
      </c>
    </row>
    <row r="19" spans="1:8" x14ac:dyDescent="0.25">
      <c r="A19" t="s">
        <v>30</v>
      </c>
      <c r="B19" s="3">
        <v>0.22916666666666666</v>
      </c>
      <c r="C19">
        <v>750</v>
      </c>
    </row>
    <row r="20" spans="1:8" x14ac:dyDescent="0.25">
      <c r="A20" t="s">
        <v>31</v>
      </c>
      <c r="B20" s="3">
        <v>0.25</v>
      </c>
      <c r="C20">
        <v>500</v>
      </c>
    </row>
    <row r="21" spans="1:8" x14ac:dyDescent="0.25">
      <c r="A21" t="s">
        <v>32</v>
      </c>
      <c r="B21" s="3">
        <v>0.29166666666666669</v>
      </c>
      <c r="C21">
        <v>250</v>
      </c>
    </row>
    <row r="22" spans="1:8" x14ac:dyDescent="0.25">
      <c r="A22" t="s">
        <v>33</v>
      </c>
      <c r="B22" s="3">
        <v>0.33333333333333331</v>
      </c>
      <c r="C22">
        <v>0</v>
      </c>
      <c r="F22" s="10"/>
      <c r="G22" s="10"/>
    </row>
    <row r="23" spans="1:8" x14ac:dyDescent="0.25">
      <c r="F23" s="6" t="s">
        <v>35</v>
      </c>
      <c r="G23" s="6"/>
    </row>
    <row r="24" spans="1:8" x14ac:dyDescent="0.25">
      <c r="A24" s="5" t="s">
        <v>39</v>
      </c>
      <c r="B24" s="5"/>
      <c r="C24" s="5"/>
      <c r="E24" t="s">
        <v>46</v>
      </c>
      <c r="F24" t="s">
        <v>41</v>
      </c>
      <c r="G24" t="s">
        <v>42</v>
      </c>
    </row>
    <row r="25" spans="1:8" x14ac:dyDescent="0.25">
      <c r="A25" t="s">
        <v>48</v>
      </c>
      <c r="B25">
        <v>8</v>
      </c>
      <c r="E25" t="s">
        <v>21</v>
      </c>
      <c r="F25">
        <v>3</v>
      </c>
      <c r="G25">
        <v>0</v>
      </c>
      <c r="H25">
        <f>F25+G25</f>
        <v>3</v>
      </c>
    </row>
    <row r="26" spans="1:8" x14ac:dyDescent="0.25">
      <c r="A26" t="s">
        <v>29</v>
      </c>
      <c r="B26">
        <v>16</v>
      </c>
      <c r="C26">
        <v>500</v>
      </c>
      <c r="E26" t="s">
        <v>22</v>
      </c>
      <c r="F26">
        <v>9</v>
      </c>
      <c r="G26">
        <v>3</v>
      </c>
      <c r="H26">
        <f t="shared" ref="H26:H31" si="1">F26+G26</f>
        <v>12</v>
      </c>
    </row>
    <row r="27" spans="1:8" x14ac:dyDescent="0.25">
      <c r="A27" t="s">
        <v>30</v>
      </c>
      <c r="B27">
        <v>21</v>
      </c>
      <c r="C27">
        <v>400</v>
      </c>
      <c r="E27" t="s">
        <v>23</v>
      </c>
      <c r="F27">
        <v>3</v>
      </c>
      <c r="G27">
        <v>3</v>
      </c>
      <c r="H27">
        <f t="shared" si="1"/>
        <v>6</v>
      </c>
    </row>
    <row r="28" spans="1:8" x14ac:dyDescent="0.25">
      <c r="A28" t="s">
        <v>31</v>
      </c>
      <c r="B28">
        <v>26</v>
      </c>
      <c r="C28">
        <v>300</v>
      </c>
      <c r="E28" t="s">
        <v>24</v>
      </c>
      <c r="F28">
        <v>9</v>
      </c>
      <c r="G28">
        <v>6</v>
      </c>
      <c r="H28">
        <f t="shared" si="1"/>
        <v>15</v>
      </c>
    </row>
    <row r="29" spans="1:8" x14ac:dyDescent="0.25">
      <c r="A29" t="s">
        <v>32</v>
      </c>
      <c r="B29">
        <v>31</v>
      </c>
      <c r="C29">
        <v>200</v>
      </c>
      <c r="E29" t="s">
        <v>26</v>
      </c>
      <c r="F29">
        <v>2</v>
      </c>
      <c r="G29">
        <v>3</v>
      </c>
      <c r="H29">
        <f t="shared" si="1"/>
        <v>5</v>
      </c>
    </row>
    <row r="30" spans="1:8" x14ac:dyDescent="0.25">
      <c r="A30" t="s">
        <v>33</v>
      </c>
      <c r="B30">
        <v>36</v>
      </c>
      <c r="C30">
        <v>100</v>
      </c>
      <c r="E30" t="s">
        <v>25</v>
      </c>
      <c r="F30">
        <v>12</v>
      </c>
      <c r="G30">
        <v>6</v>
      </c>
      <c r="H30">
        <f t="shared" si="1"/>
        <v>18</v>
      </c>
    </row>
    <row r="31" spans="1:8" x14ac:dyDescent="0.25">
      <c r="E31" t="s">
        <v>27</v>
      </c>
      <c r="H31">
        <f t="shared" si="1"/>
        <v>0</v>
      </c>
    </row>
  </sheetData>
  <mergeCells count="9">
    <mergeCell ref="P2:S2"/>
    <mergeCell ref="A24:C24"/>
    <mergeCell ref="F22:G22"/>
    <mergeCell ref="A2:B2"/>
    <mergeCell ref="F1:G1"/>
    <mergeCell ref="J2:M2"/>
    <mergeCell ref="A12:B12"/>
    <mergeCell ref="A16:C16"/>
    <mergeCell ref="F23:G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Armas</vt:lpstr>
      <vt:lpstr>NIvel1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2019-02-25T05:46:18Z</dcterms:modified>
</cp:coreProperties>
</file>