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itra Gopalappa\Documents\Box Sync\CDC\PATH-molecular project\PATH-201810-Molecular\PATH-201810-molecular\"/>
    </mc:Choice>
  </mc:AlternateContent>
  <bookViews>
    <workbookView xWindow="0" yWindow="0" windowWidth="19200" windowHeight="7100"/>
  </bookViews>
  <sheets>
    <sheet name="TransmissionClustersShort - Cop" sheetId="1" r:id="rId1"/>
  </sheets>
  <calcPr calcId="162913"/>
</workbook>
</file>

<file path=xl/calcChain.xml><?xml version="1.0" encoding="utf-8"?>
<calcChain xmlns="http://schemas.openxmlformats.org/spreadsheetml/2006/main">
  <c r="F49" i="1" l="1"/>
  <c r="A47" i="1" l="1"/>
  <c r="B47" i="1"/>
  <c r="C47" i="1"/>
  <c r="D47" i="1"/>
  <c r="E47" i="1"/>
  <c r="F47" i="1"/>
  <c r="L47" i="1"/>
  <c r="M47" i="1"/>
  <c r="O47" i="1"/>
  <c r="R47" i="1"/>
  <c r="X47" i="1"/>
  <c r="Y47" i="1"/>
  <c r="Z47" i="1"/>
  <c r="AA47" i="1"/>
  <c r="AB47" i="1"/>
  <c r="AC47" i="1"/>
  <c r="AD47" i="1"/>
  <c r="A45" i="1" l="1"/>
  <c r="B45" i="1"/>
  <c r="C45" i="1"/>
  <c r="D45" i="1"/>
  <c r="E45" i="1"/>
  <c r="F45" i="1"/>
  <c r="L45" i="1"/>
  <c r="M45" i="1"/>
  <c r="O45" i="1"/>
  <c r="R45" i="1"/>
  <c r="X45" i="1"/>
  <c r="Y45" i="1"/>
  <c r="Z45" i="1"/>
  <c r="AA45" i="1"/>
  <c r="AB45" i="1"/>
  <c r="AC45" i="1"/>
  <c r="AD45" i="1"/>
  <c r="A46" i="1"/>
  <c r="B46" i="1"/>
  <c r="C46" i="1"/>
  <c r="D46" i="1"/>
  <c r="E46" i="1"/>
  <c r="F46" i="1"/>
  <c r="L46" i="1"/>
  <c r="M46" i="1"/>
  <c r="O46" i="1"/>
  <c r="R46" i="1"/>
  <c r="X46" i="1"/>
  <c r="Y46" i="1"/>
  <c r="Z46" i="1"/>
  <c r="AA46" i="1"/>
  <c r="AB46" i="1"/>
  <c r="AC46" i="1"/>
  <c r="AD46" i="1"/>
  <c r="R28" i="1" l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27" i="1"/>
  <c r="X44" i="1"/>
  <c r="Y44" i="1"/>
  <c r="Z44" i="1"/>
  <c r="AA44" i="1"/>
  <c r="AB44" i="1"/>
  <c r="AC44" i="1"/>
  <c r="AD44" i="1"/>
  <c r="L44" i="1"/>
  <c r="M44" i="1"/>
  <c r="O44" i="1"/>
  <c r="A44" i="1"/>
  <c r="B44" i="1"/>
  <c r="C44" i="1"/>
  <c r="D44" i="1"/>
  <c r="E44" i="1"/>
  <c r="F44" i="1"/>
  <c r="A28" i="1" l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B27" i="1"/>
  <c r="C27" i="1"/>
  <c r="D27" i="1"/>
  <c r="E27" i="1"/>
  <c r="F27" i="1"/>
  <c r="A27" i="1"/>
  <c r="X42" i="1" l="1"/>
  <c r="Y42" i="1"/>
  <c r="Z42" i="1"/>
  <c r="AA42" i="1"/>
  <c r="AB42" i="1"/>
  <c r="AC42" i="1"/>
  <c r="AD42" i="1"/>
  <c r="X43" i="1"/>
  <c r="Y43" i="1"/>
  <c r="Z43" i="1"/>
  <c r="AA43" i="1"/>
  <c r="AB43" i="1"/>
  <c r="AC43" i="1"/>
  <c r="AD43" i="1"/>
  <c r="L42" i="1"/>
  <c r="M42" i="1"/>
  <c r="O42" i="1"/>
  <c r="L43" i="1"/>
  <c r="M43" i="1"/>
  <c r="O43" i="1"/>
  <c r="X38" i="1"/>
  <c r="Y38" i="1"/>
  <c r="Z38" i="1"/>
  <c r="AA38" i="1"/>
  <c r="AB38" i="1"/>
  <c r="AC38" i="1"/>
  <c r="AD38" i="1"/>
  <c r="X39" i="1"/>
  <c r="Y39" i="1"/>
  <c r="Z39" i="1"/>
  <c r="AA39" i="1"/>
  <c r="AB39" i="1"/>
  <c r="AC39" i="1"/>
  <c r="AD39" i="1"/>
  <c r="X40" i="1"/>
  <c r="Y40" i="1"/>
  <c r="Z40" i="1"/>
  <c r="AA40" i="1"/>
  <c r="AB40" i="1"/>
  <c r="AC40" i="1"/>
  <c r="AD40" i="1"/>
  <c r="X41" i="1"/>
  <c r="Y41" i="1"/>
  <c r="Z41" i="1"/>
  <c r="AA41" i="1"/>
  <c r="AB41" i="1"/>
  <c r="AC41" i="1"/>
  <c r="AD41" i="1"/>
  <c r="L41" i="1"/>
  <c r="M41" i="1"/>
  <c r="O41" i="1"/>
  <c r="L38" i="1"/>
  <c r="M38" i="1"/>
  <c r="O38" i="1"/>
  <c r="L39" i="1"/>
  <c r="M39" i="1"/>
  <c r="O39" i="1"/>
  <c r="L40" i="1"/>
  <c r="M40" i="1"/>
  <c r="O40" i="1"/>
  <c r="X28" i="1" l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X37" i="1"/>
  <c r="Y37" i="1"/>
  <c r="Z37" i="1"/>
  <c r="AA37" i="1"/>
  <c r="AB37" i="1"/>
  <c r="AC37" i="1"/>
  <c r="AD37" i="1"/>
  <c r="Y27" i="1"/>
  <c r="Z27" i="1"/>
  <c r="AA27" i="1"/>
  <c r="AB27" i="1"/>
  <c r="AC27" i="1"/>
  <c r="AD27" i="1"/>
  <c r="X27" i="1"/>
  <c r="M28" i="1"/>
  <c r="M29" i="1"/>
  <c r="M30" i="1"/>
  <c r="M31" i="1"/>
  <c r="M32" i="1"/>
  <c r="M33" i="1"/>
  <c r="M34" i="1"/>
  <c r="M35" i="1"/>
  <c r="M36" i="1"/>
  <c r="M37" i="1"/>
  <c r="M27" i="1"/>
  <c r="O28" i="1"/>
  <c r="O29" i="1"/>
  <c r="O30" i="1"/>
  <c r="O31" i="1"/>
  <c r="O32" i="1"/>
  <c r="O33" i="1"/>
  <c r="O34" i="1"/>
  <c r="O35" i="1"/>
  <c r="O36" i="1"/>
  <c r="O37" i="1"/>
  <c r="O27" i="1"/>
  <c r="L32" i="1"/>
  <c r="L33" i="1"/>
  <c r="L34" i="1"/>
  <c r="L35" i="1"/>
  <c r="L36" i="1"/>
  <c r="L37" i="1"/>
  <c r="L28" i="1"/>
  <c r="L29" i="1"/>
  <c r="L30" i="1"/>
  <c r="L31" i="1"/>
  <c r="L27" i="1"/>
</calcChain>
</file>

<file path=xl/sharedStrings.xml><?xml version="1.0" encoding="utf-8"?>
<sst xmlns="http://schemas.openxmlformats.org/spreadsheetml/2006/main" count="199" uniqueCount="34">
  <si>
    <t>Transmission Rate</t>
  </si>
  <si>
    <t>In a growing cluster</t>
  </si>
  <si>
    <t>In a non-growing cluster</t>
  </si>
  <si>
    <t>Not in a cluster</t>
  </si>
  <si>
    <t>&gt;10</t>
  </si>
  <si>
    <t>&lt; 90 days</t>
  </si>
  <si>
    <t>90-240 days</t>
  </si>
  <si>
    <t>240=365 days</t>
  </si>
  <si>
    <t>1-2 years</t>
  </si>
  <si>
    <t>2-3 years</t>
  </si>
  <si>
    <t>3-4 years</t>
  </si>
  <si>
    <t>4-8 years</t>
  </si>
  <si>
    <t>&gt; 8 years</t>
  </si>
  <si>
    <t>Population size total</t>
  </si>
  <si>
    <t>Total number of diagnosed cases within time-window in clusters of size</t>
  </si>
  <si>
    <t>Number of diagnosed cases in any cluster</t>
  </si>
  <si>
    <t>Number of diagnosed cases in priority cluster</t>
  </si>
  <si>
    <t>Number of diagnosed cases not in any cluster</t>
  </si>
  <si>
    <t>Total nodes</t>
  </si>
  <si>
    <t>1M</t>
  </si>
  <si>
    <t>2M</t>
  </si>
  <si>
    <t>Max degree bin</t>
  </si>
  <si>
    <t>&gt;8</t>
  </si>
  <si>
    <t>5-8</t>
  </si>
  <si>
    <t>3-4</t>
  </si>
  <si>
    <t>.5M</t>
  </si>
  <si>
    <t>.1M</t>
  </si>
  <si>
    <t>MSM</t>
  </si>
  <si>
    <t>HETS</t>
  </si>
  <si>
    <t>degree distribution</t>
  </si>
  <si>
    <t>Proportion of diagnosed cases in cluster out of total diagnoses cases</t>
  </si>
  <si>
    <t>Max Time To Diagnosis from time of infection (min time is 3) in months</t>
  </si>
  <si>
    <t>240-365 days</t>
  </si>
  <si>
    <t>Proportion nodes infected (stopping condition)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</si>
</sst>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16" fontId="0" fillId="0" borderId="0" xfId="0" quotePrefix="1" applyNumberFormat="1"/>
    <xf numFmtId="0" fontId="0" fillId="0" borderId="0" xfId="0" quotePrefix="1"/>
    <xf numFmtId="0" fontId="16" fillId="0" borderId="0" xfId="0" applyFon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abSelected="1" topLeftCell="A10" workbookViewId="0">
      <selection activeCell="F49" sqref="F49"/>
    </sheetView>
  </sheetViews>
  <sheetFormatPr defaultRowHeight="14.5" x14ac:dyDescent="0.35"/>
  <sheetData>
    <row r="1" spans="1:48" s="4" customFormat="1" x14ac:dyDescent="0.35">
      <c r="A1" s="4" t="s">
        <v>29</v>
      </c>
      <c r="B1" s="4" t="s">
        <v>18</v>
      </c>
      <c r="C1" s="4" t="s">
        <v>33</v>
      </c>
      <c r="D1" s="4" t="s">
        <v>21</v>
      </c>
      <c r="E1" s="4" t="s">
        <v>31</v>
      </c>
      <c r="F1" s="4" t="s">
        <v>0</v>
      </c>
      <c r="H1" s="4" t="s">
        <v>1</v>
      </c>
      <c r="I1" s="4" t="s">
        <v>2</v>
      </c>
      <c r="J1" s="4" t="s">
        <v>3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>
        <v>7</v>
      </c>
      <c r="R1" s="4">
        <v>8</v>
      </c>
      <c r="S1" s="4">
        <v>9</v>
      </c>
      <c r="T1" s="4">
        <v>10</v>
      </c>
      <c r="U1" s="4" t="s">
        <v>4</v>
      </c>
      <c r="W1" s="4" t="s">
        <v>5</v>
      </c>
      <c r="X1" s="4" t="s">
        <v>6</v>
      </c>
      <c r="Y1" s="4" t="s">
        <v>32</v>
      </c>
      <c r="Z1" s="4" t="s">
        <v>8</v>
      </c>
      <c r="AA1" s="4" t="s">
        <v>9</v>
      </c>
      <c r="AB1" s="4" t="s">
        <v>10</v>
      </c>
      <c r="AC1" s="4" t="s">
        <v>11</v>
      </c>
      <c r="AD1" s="4" t="s">
        <v>12</v>
      </c>
      <c r="AF1" s="4" t="s">
        <v>5</v>
      </c>
      <c r="AG1" s="4" t="s">
        <v>6</v>
      </c>
      <c r="AH1" s="4" t="s">
        <v>7</v>
      </c>
      <c r="AI1" s="4" t="s">
        <v>8</v>
      </c>
      <c r="AJ1" s="4" t="s">
        <v>9</v>
      </c>
      <c r="AK1" s="4" t="s">
        <v>10</v>
      </c>
      <c r="AL1" s="4" t="s">
        <v>11</v>
      </c>
      <c r="AM1" s="4" t="s">
        <v>12</v>
      </c>
      <c r="AO1" s="4" t="s">
        <v>5</v>
      </c>
      <c r="AP1" s="4" t="s">
        <v>6</v>
      </c>
      <c r="AQ1" s="4" t="s">
        <v>7</v>
      </c>
      <c r="AR1" s="4" t="s">
        <v>8</v>
      </c>
      <c r="AS1" s="4" t="s">
        <v>9</v>
      </c>
      <c r="AT1" s="4" t="s">
        <v>10</v>
      </c>
      <c r="AU1" s="4" t="s">
        <v>11</v>
      </c>
      <c r="AV1" s="4" t="s">
        <v>12</v>
      </c>
    </row>
    <row r="2" spans="1:48" x14ac:dyDescent="0.35">
      <c r="A2" t="s">
        <v>28</v>
      </c>
      <c r="B2" t="s">
        <v>19</v>
      </c>
      <c r="C2">
        <v>4.0000000000000001E-3</v>
      </c>
      <c r="D2">
        <v>128</v>
      </c>
      <c r="E2">
        <v>60</v>
      </c>
      <c r="F2">
        <v>0.02</v>
      </c>
      <c r="G2" t="s">
        <v>13</v>
      </c>
      <c r="H2">
        <v>906</v>
      </c>
      <c r="I2">
        <v>45</v>
      </c>
      <c r="J2">
        <v>1265</v>
      </c>
      <c r="K2" t="s">
        <v>14</v>
      </c>
      <c r="L2">
        <v>392</v>
      </c>
      <c r="M2">
        <v>195</v>
      </c>
      <c r="N2">
        <v>148</v>
      </c>
      <c r="O2">
        <v>60</v>
      </c>
      <c r="P2">
        <v>36</v>
      </c>
      <c r="Q2">
        <v>35</v>
      </c>
      <c r="R2">
        <v>8</v>
      </c>
      <c r="S2">
        <v>18</v>
      </c>
      <c r="T2">
        <v>10</v>
      </c>
      <c r="U2">
        <v>0</v>
      </c>
      <c r="V2" t="s">
        <v>15</v>
      </c>
      <c r="W2">
        <v>0</v>
      </c>
      <c r="X2">
        <v>71</v>
      </c>
      <c r="Y2">
        <v>74</v>
      </c>
      <c r="Z2">
        <v>216</v>
      </c>
      <c r="AA2">
        <v>218</v>
      </c>
      <c r="AB2">
        <v>206</v>
      </c>
      <c r="AC2">
        <v>117</v>
      </c>
      <c r="AD2">
        <v>0</v>
      </c>
      <c r="AE2" t="s">
        <v>16</v>
      </c>
      <c r="AF2">
        <v>0</v>
      </c>
      <c r="AG2">
        <v>65</v>
      </c>
      <c r="AH2">
        <v>74</v>
      </c>
      <c r="AI2">
        <v>198</v>
      </c>
      <c r="AJ2">
        <v>207</v>
      </c>
      <c r="AK2">
        <v>200</v>
      </c>
      <c r="AL2">
        <v>116</v>
      </c>
      <c r="AM2">
        <v>0</v>
      </c>
      <c r="AN2" t="s">
        <v>17</v>
      </c>
      <c r="AO2">
        <v>0</v>
      </c>
      <c r="AP2">
        <v>48</v>
      </c>
      <c r="AQ2">
        <v>48</v>
      </c>
      <c r="AR2">
        <v>135</v>
      </c>
      <c r="AS2">
        <v>196</v>
      </c>
      <c r="AT2">
        <v>289</v>
      </c>
      <c r="AU2">
        <v>415</v>
      </c>
      <c r="AV2">
        <v>0</v>
      </c>
    </row>
    <row r="3" spans="1:48" x14ac:dyDescent="0.35">
      <c r="A3" t="s">
        <v>28</v>
      </c>
      <c r="B3" t="s">
        <v>19</v>
      </c>
      <c r="C3">
        <v>4.0000000000000001E-3</v>
      </c>
      <c r="D3">
        <v>128</v>
      </c>
      <c r="E3">
        <v>60</v>
      </c>
      <c r="F3">
        <v>1.4999999999999999E-2</v>
      </c>
      <c r="G3" t="s">
        <v>13</v>
      </c>
      <c r="H3">
        <v>692</v>
      </c>
      <c r="I3">
        <v>32</v>
      </c>
      <c r="J3">
        <v>1315</v>
      </c>
      <c r="K3" t="s">
        <v>14</v>
      </c>
      <c r="L3">
        <v>344</v>
      </c>
      <c r="M3">
        <v>195</v>
      </c>
      <c r="N3">
        <v>100</v>
      </c>
      <c r="O3">
        <v>10</v>
      </c>
      <c r="P3">
        <v>18</v>
      </c>
      <c r="Q3">
        <v>0</v>
      </c>
      <c r="R3">
        <v>8</v>
      </c>
      <c r="S3">
        <v>0</v>
      </c>
      <c r="T3">
        <v>0</v>
      </c>
      <c r="U3">
        <v>0</v>
      </c>
      <c r="V3" t="s">
        <v>15</v>
      </c>
      <c r="W3">
        <v>0</v>
      </c>
      <c r="X3">
        <v>72</v>
      </c>
      <c r="Y3">
        <v>46</v>
      </c>
      <c r="Z3">
        <v>140</v>
      </c>
      <c r="AA3">
        <v>177</v>
      </c>
      <c r="AB3">
        <v>138</v>
      </c>
      <c r="AC3">
        <v>102</v>
      </c>
      <c r="AD3">
        <v>0</v>
      </c>
      <c r="AE3" t="s">
        <v>16</v>
      </c>
      <c r="AF3">
        <v>0</v>
      </c>
      <c r="AG3">
        <v>63</v>
      </c>
      <c r="AH3">
        <v>42</v>
      </c>
      <c r="AI3">
        <v>134</v>
      </c>
      <c r="AJ3">
        <v>170</v>
      </c>
      <c r="AK3">
        <v>135</v>
      </c>
      <c r="AL3">
        <v>99</v>
      </c>
      <c r="AM3">
        <v>0</v>
      </c>
      <c r="AN3" t="s">
        <v>17</v>
      </c>
      <c r="AO3">
        <v>0</v>
      </c>
      <c r="AP3">
        <v>52</v>
      </c>
      <c r="AQ3">
        <v>54</v>
      </c>
      <c r="AR3">
        <v>147</v>
      </c>
      <c r="AS3">
        <v>189</v>
      </c>
      <c r="AT3">
        <v>267</v>
      </c>
      <c r="AU3">
        <v>393</v>
      </c>
      <c r="AV3">
        <v>0</v>
      </c>
    </row>
    <row r="4" spans="1:48" x14ac:dyDescent="0.35">
      <c r="A4" t="s">
        <v>28</v>
      </c>
      <c r="B4" t="s">
        <v>19</v>
      </c>
      <c r="C4">
        <v>4.0000000000000001E-3</v>
      </c>
      <c r="D4">
        <v>128</v>
      </c>
      <c r="E4">
        <v>48</v>
      </c>
      <c r="F4">
        <v>1.4999999999999999E-2</v>
      </c>
      <c r="G4" t="s">
        <v>13</v>
      </c>
      <c r="H4">
        <v>838</v>
      </c>
      <c r="I4">
        <v>39</v>
      </c>
      <c r="J4">
        <v>1332</v>
      </c>
      <c r="K4" t="s">
        <v>14</v>
      </c>
      <c r="L4">
        <v>376</v>
      </c>
      <c r="M4">
        <v>171</v>
      </c>
      <c r="N4">
        <v>100</v>
      </c>
      <c r="O4">
        <v>40</v>
      </c>
      <c r="P4">
        <v>30</v>
      </c>
      <c r="Q4">
        <v>14</v>
      </c>
      <c r="R4">
        <v>0</v>
      </c>
      <c r="S4">
        <v>9</v>
      </c>
      <c r="T4">
        <v>0</v>
      </c>
      <c r="U4">
        <v>11</v>
      </c>
      <c r="V4" t="s">
        <v>15</v>
      </c>
      <c r="W4">
        <v>0</v>
      </c>
      <c r="X4">
        <v>61</v>
      </c>
      <c r="Y4">
        <v>62</v>
      </c>
      <c r="Z4">
        <v>198</v>
      </c>
      <c r="AA4">
        <v>213</v>
      </c>
      <c r="AB4">
        <v>173</v>
      </c>
      <c r="AC4">
        <v>44</v>
      </c>
      <c r="AD4">
        <v>0</v>
      </c>
      <c r="AE4" t="s">
        <v>16</v>
      </c>
      <c r="AF4">
        <v>0</v>
      </c>
      <c r="AG4">
        <v>57</v>
      </c>
      <c r="AH4">
        <v>57</v>
      </c>
      <c r="AI4">
        <v>190</v>
      </c>
      <c r="AJ4">
        <v>203</v>
      </c>
      <c r="AK4">
        <v>169</v>
      </c>
      <c r="AL4">
        <v>42</v>
      </c>
      <c r="AM4">
        <v>0</v>
      </c>
      <c r="AN4" t="s">
        <v>17</v>
      </c>
      <c r="AO4">
        <v>0</v>
      </c>
      <c r="AP4">
        <v>60</v>
      </c>
      <c r="AQ4">
        <v>44</v>
      </c>
      <c r="AR4">
        <v>179</v>
      </c>
      <c r="AS4">
        <v>206</v>
      </c>
      <c r="AT4">
        <v>265</v>
      </c>
      <c r="AU4">
        <v>83</v>
      </c>
      <c r="AV4">
        <v>0</v>
      </c>
    </row>
    <row r="5" spans="1:48" x14ac:dyDescent="0.35">
      <c r="A5" t="s">
        <v>28</v>
      </c>
      <c r="B5" t="s">
        <v>19</v>
      </c>
      <c r="C5">
        <v>4.0000000000000001E-3</v>
      </c>
      <c r="D5">
        <v>128</v>
      </c>
      <c r="E5">
        <v>48</v>
      </c>
      <c r="F5">
        <v>9.9999999999999898E-3</v>
      </c>
      <c r="G5" t="s">
        <v>13</v>
      </c>
      <c r="H5">
        <v>381</v>
      </c>
      <c r="I5">
        <v>71</v>
      </c>
      <c r="J5">
        <v>1594</v>
      </c>
      <c r="K5" t="s">
        <v>14</v>
      </c>
      <c r="L5">
        <v>236</v>
      </c>
      <c r="M5">
        <v>96</v>
      </c>
      <c r="N5">
        <v>24</v>
      </c>
      <c r="O5">
        <v>10</v>
      </c>
      <c r="P5">
        <v>6</v>
      </c>
      <c r="Q5">
        <v>0</v>
      </c>
      <c r="R5">
        <v>0</v>
      </c>
      <c r="S5">
        <v>0</v>
      </c>
      <c r="T5">
        <v>0</v>
      </c>
      <c r="U5">
        <v>0</v>
      </c>
      <c r="V5" t="s">
        <v>15</v>
      </c>
      <c r="W5">
        <v>0</v>
      </c>
      <c r="X5">
        <v>40</v>
      </c>
      <c r="Y5">
        <v>33</v>
      </c>
      <c r="Z5">
        <v>98</v>
      </c>
      <c r="AA5">
        <v>103</v>
      </c>
      <c r="AB5">
        <v>82</v>
      </c>
      <c r="AC5">
        <v>16</v>
      </c>
      <c r="AD5">
        <v>0</v>
      </c>
      <c r="AE5" t="s">
        <v>16</v>
      </c>
      <c r="AF5">
        <v>0</v>
      </c>
      <c r="AG5">
        <v>35</v>
      </c>
      <c r="AH5">
        <v>26</v>
      </c>
      <c r="AI5">
        <v>79</v>
      </c>
      <c r="AJ5">
        <v>95</v>
      </c>
      <c r="AK5">
        <v>73</v>
      </c>
      <c r="AL5">
        <v>15</v>
      </c>
      <c r="AM5">
        <v>0</v>
      </c>
      <c r="AN5" t="s">
        <v>17</v>
      </c>
      <c r="AO5">
        <v>0</v>
      </c>
      <c r="AP5">
        <v>52</v>
      </c>
      <c r="AQ5">
        <v>38</v>
      </c>
      <c r="AR5">
        <v>158</v>
      </c>
      <c r="AS5">
        <v>187</v>
      </c>
      <c r="AT5">
        <v>258</v>
      </c>
      <c r="AU5">
        <v>74</v>
      </c>
      <c r="AV5">
        <v>0</v>
      </c>
    </row>
    <row r="6" spans="1:48" x14ac:dyDescent="0.35">
      <c r="A6" t="s">
        <v>28</v>
      </c>
      <c r="B6" t="s">
        <v>19</v>
      </c>
      <c r="C6">
        <v>4.0000000000000001E-3</v>
      </c>
      <c r="D6">
        <v>128</v>
      </c>
      <c r="E6">
        <v>24</v>
      </c>
      <c r="F6">
        <v>9.9999999999999898E-3</v>
      </c>
      <c r="G6" t="s">
        <v>13</v>
      </c>
      <c r="H6">
        <v>438</v>
      </c>
      <c r="I6">
        <v>61</v>
      </c>
      <c r="J6">
        <v>1546</v>
      </c>
      <c r="K6" t="s">
        <v>14</v>
      </c>
      <c r="L6">
        <v>244</v>
      </c>
      <c r="M6">
        <v>78</v>
      </c>
      <c r="N6">
        <v>32</v>
      </c>
      <c r="O6">
        <v>30</v>
      </c>
      <c r="P6">
        <v>6</v>
      </c>
      <c r="Q6">
        <v>0</v>
      </c>
      <c r="R6">
        <v>0</v>
      </c>
      <c r="S6">
        <v>0</v>
      </c>
      <c r="T6">
        <v>0</v>
      </c>
      <c r="U6">
        <v>0</v>
      </c>
      <c r="V6" t="s">
        <v>15</v>
      </c>
      <c r="W6">
        <v>0</v>
      </c>
      <c r="X6">
        <v>68</v>
      </c>
      <c r="Y6">
        <v>56</v>
      </c>
      <c r="Z6">
        <v>198</v>
      </c>
      <c r="AA6">
        <v>68</v>
      </c>
      <c r="AB6">
        <v>0</v>
      </c>
      <c r="AC6">
        <v>0</v>
      </c>
      <c r="AD6">
        <v>0</v>
      </c>
      <c r="AE6" t="s">
        <v>16</v>
      </c>
      <c r="AF6">
        <v>0</v>
      </c>
      <c r="AG6">
        <v>55</v>
      </c>
      <c r="AH6">
        <v>46</v>
      </c>
      <c r="AI6">
        <v>174</v>
      </c>
      <c r="AJ6">
        <v>64</v>
      </c>
      <c r="AK6">
        <v>0</v>
      </c>
      <c r="AL6">
        <v>0</v>
      </c>
      <c r="AM6">
        <v>0</v>
      </c>
      <c r="AN6" t="s">
        <v>17</v>
      </c>
      <c r="AO6">
        <v>0</v>
      </c>
      <c r="AP6">
        <v>103</v>
      </c>
      <c r="AQ6">
        <v>101</v>
      </c>
      <c r="AR6">
        <v>308</v>
      </c>
      <c r="AS6">
        <v>99</v>
      </c>
      <c r="AT6">
        <v>0</v>
      </c>
      <c r="AU6">
        <v>0</v>
      </c>
      <c r="AV6">
        <v>0</v>
      </c>
    </row>
    <row r="7" spans="1:48" x14ac:dyDescent="0.35">
      <c r="A7" t="s">
        <v>28</v>
      </c>
      <c r="B7" t="s">
        <v>19</v>
      </c>
      <c r="C7">
        <v>4.0000000000000001E-3</v>
      </c>
      <c r="D7">
        <v>128</v>
      </c>
      <c r="E7">
        <v>24</v>
      </c>
      <c r="F7">
        <v>4.9999999999999897E-3</v>
      </c>
      <c r="G7" t="s">
        <v>13</v>
      </c>
      <c r="H7">
        <v>98</v>
      </c>
      <c r="I7">
        <v>18</v>
      </c>
      <c r="J7">
        <v>1850</v>
      </c>
      <c r="K7" t="s">
        <v>14</v>
      </c>
      <c r="L7">
        <v>68</v>
      </c>
      <c r="M7">
        <v>27</v>
      </c>
      <c r="N7">
        <v>12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15</v>
      </c>
      <c r="W7">
        <v>0</v>
      </c>
      <c r="X7">
        <v>20</v>
      </c>
      <c r="Y7">
        <v>14</v>
      </c>
      <c r="Z7">
        <v>57</v>
      </c>
      <c r="AA7">
        <v>16</v>
      </c>
      <c r="AB7">
        <v>0</v>
      </c>
      <c r="AC7">
        <v>0</v>
      </c>
      <c r="AD7">
        <v>0</v>
      </c>
      <c r="AE7" t="s">
        <v>16</v>
      </c>
      <c r="AF7">
        <v>0</v>
      </c>
      <c r="AG7">
        <v>18</v>
      </c>
      <c r="AH7">
        <v>12</v>
      </c>
      <c r="AI7">
        <v>47</v>
      </c>
      <c r="AJ7">
        <v>13</v>
      </c>
      <c r="AK7">
        <v>0</v>
      </c>
      <c r="AL7">
        <v>0</v>
      </c>
      <c r="AM7">
        <v>0</v>
      </c>
      <c r="AN7" t="s">
        <v>17</v>
      </c>
      <c r="AO7">
        <v>0</v>
      </c>
      <c r="AP7">
        <v>64</v>
      </c>
      <c r="AQ7">
        <v>61</v>
      </c>
      <c r="AR7">
        <v>231</v>
      </c>
      <c r="AS7">
        <v>67</v>
      </c>
      <c r="AT7">
        <v>0</v>
      </c>
      <c r="AU7">
        <v>0</v>
      </c>
      <c r="AV7">
        <v>0</v>
      </c>
    </row>
    <row r="8" spans="1:48" x14ac:dyDescent="0.35">
      <c r="A8" t="s">
        <v>28</v>
      </c>
      <c r="B8" t="s">
        <v>19</v>
      </c>
      <c r="C8">
        <v>4.0000000000000001E-3</v>
      </c>
      <c r="D8">
        <v>256</v>
      </c>
      <c r="E8">
        <v>60</v>
      </c>
      <c r="F8">
        <v>0.02</v>
      </c>
      <c r="G8" t="s">
        <v>13</v>
      </c>
      <c r="H8">
        <v>831</v>
      </c>
      <c r="I8">
        <v>28</v>
      </c>
      <c r="J8">
        <v>1257</v>
      </c>
      <c r="K8" t="s">
        <v>14</v>
      </c>
      <c r="L8">
        <v>402</v>
      </c>
      <c r="M8">
        <v>183</v>
      </c>
      <c r="N8">
        <v>88</v>
      </c>
      <c r="O8">
        <v>45</v>
      </c>
      <c r="P8">
        <v>6</v>
      </c>
      <c r="Q8">
        <v>35</v>
      </c>
      <c r="R8">
        <v>8</v>
      </c>
      <c r="S8">
        <v>0</v>
      </c>
      <c r="T8">
        <v>0</v>
      </c>
      <c r="U8">
        <v>55</v>
      </c>
      <c r="V8" t="s">
        <v>15</v>
      </c>
      <c r="W8">
        <v>0</v>
      </c>
      <c r="X8">
        <v>59</v>
      </c>
      <c r="Y8">
        <v>44</v>
      </c>
      <c r="Z8">
        <v>209</v>
      </c>
      <c r="AA8">
        <v>236</v>
      </c>
      <c r="AB8">
        <v>157</v>
      </c>
      <c r="AC8">
        <v>117</v>
      </c>
      <c r="AD8">
        <v>0</v>
      </c>
      <c r="AE8" t="s">
        <v>16</v>
      </c>
      <c r="AF8">
        <v>0</v>
      </c>
      <c r="AG8">
        <v>57</v>
      </c>
      <c r="AH8">
        <v>42</v>
      </c>
      <c r="AI8">
        <v>203</v>
      </c>
      <c r="AJ8">
        <v>226</v>
      </c>
      <c r="AK8">
        <v>152</v>
      </c>
      <c r="AL8">
        <v>116</v>
      </c>
      <c r="AM8">
        <v>0</v>
      </c>
      <c r="AN8" t="s">
        <v>17</v>
      </c>
      <c r="AO8">
        <v>0</v>
      </c>
      <c r="AP8">
        <v>51</v>
      </c>
      <c r="AQ8">
        <v>40</v>
      </c>
      <c r="AR8">
        <v>154</v>
      </c>
      <c r="AS8">
        <v>217</v>
      </c>
      <c r="AT8">
        <v>252</v>
      </c>
      <c r="AU8">
        <v>406</v>
      </c>
      <c r="AV8">
        <v>0</v>
      </c>
    </row>
    <row r="9" spans="1:48" x14ac:dyDescent="0.35">
      <c r="A9" t="s">
        <v>28</v>
      </c>
      <c r="B9" t="s">
        <v>19</v>
      </c>
      <c r="C9">
        <v>4.0000000000000001E-3</v>
      </c>
      <c r="D9">
        <v>256</v>
      </c>
      <c r="E9">
        <v>72</v>
      </c>
      <c r="F9">
        <v>0.02</v>
      </c>
      <c r="G9" t="s">
        <v>13</v>
      </c>
      <c r="H9">
        <v>725</v>
      </c>
      <c r="I9">
        <v>44</v>
      </c>
      <c r="J9">
        <v>1527</v>
      </c>
      <c r="K9" t="s">
        <v>14</v>
      </c>
      <c r="L9">
        <v>342</v>
      </c>
      <c r="M9">
        <v>165</v>
      </c>
      <c r="N9">
        <v>72</v>
      </c>
      <c r="O9">
        <v>35</v>
      </c>
      <c r="P9">
        <v>24</v>
      </c>
      <c r="Q9">
        <v>7</v>
      </c>
      <c r="R9">
        <v>32</v>
      </c>
      <c r="S9">
        <v>9</v>
      </c>
      <c r="T9">
        <v>20</v>
      </c>
      <c r="U9">
        <v>13</v>
      </c>
      <c r="V9" t="s">
        <v>15</v>
      </c>
      <c r="W9">
        <v>0</v>
      </c>
      <c r="X9">
        <v>54</v>
      </c>
      <c r="Y9">
        <v>46</v>
      </c>
      <c r="Z9">
        <v>165</v>
      </c>
      <c r="AA9">
        <v>174</v>
      </c>
      <c r="AB9">
        <v>155</v>
      </c>
      <c r="AC9">
        <v>125</v>
      </c>
      <c r="AD9">
        <v>0</v>
      </c>
      <c r="AE9" t="s">
        <v>16</v>
      </c>
      <c r="AF9">
        <v>0</v>
      </c>
      <c r="AG9">
        <v>51</v>
      </c>
      <c r="AH9">
        <v>42</v>
      </c>
      <c r="AI9">
        <v>152</v>
      </c>
      <c r="AJ9">
        <v>167</v>
      </c>
      <c r="AK9">
        <v>143</v>
      </c>
      <c r="AL9">
        <v>124</v>
      </c>
      <c r="AM9">
        <v>0</v>
      </c>
      <c r="AN9" t="s">
        <v>17</v>
      </c>
      <c r="AO9">
        <v>0</v>
      </c>
      <c r="AP9">
        <v>42</v>
      </c>
      <c r="AQ9">
        <v>27</v>
      </c>
      <c r="AR9">
        <v>152</v>
      </c>
      <c r="AS9">
        <v>154</v>
      </c>
      <c r="AT9">
        <v>260</v>
      </c>
      <c r="AU9">
        <v>718</v>
      </c>
      <c r="AV9">
        <v>0</v>
      </c>
    </row>
    <row r="10" spans="1:48" x14ac:dyDescent="0.35">
      <c r="A10" t="s">
        <v>28</v>
      </c>
      <c r="B10" t="s">
        <v>20</v>
      </c>
      <c r="C10">
        <v>4.0000000000000001E-3</v>
      </c>
      <c r="D10">
        <v>256</v>
      </c>
      <c r="E10">
        <v>72</v>
      </c>
      <c r="F10">
        <v>0.02</v>
      </c>
      <c r="G10" t="s">
        <v>13</v>
      </c>
      <c r="H10">
        <v>1432</v>
      </c>
      <c r="I10">
        <v>96</v>
      </c>
      <c r="J10">
        <v>2923</v>
      </c>
      <c r="K10" t="s">
        <v>14</v>
      </c>
      <c r="L10">
        <v>728</v>
      </c>
      <c r="M10">
        <v>261</v>
      </c>
      <c r="N10">
        <v>168</v>
      </c>
      <c r="O10">
        <v>100</v>
      </c>
      <c r="P10">
        <v>36</v>
      </c>
      <c r="Q10">
        <v>7</v>
      </c>
      <c r="R10">
        <v>8</v>
      </c>
      <c r="S10">
        <v>9</v>
      </c>
      <c r="T10">
        <v>10</v>
      </c>
      <c r="U10">
        <v>117</v>
      </c>
      <c r="V10" t="s">
        <v>15</v>
      </c>
      <c r="W10">
        <v>0</v>
      </c>
      <c r="X10">
        <v>124</v>
      </c>
      <c r="Y10">
        <v>114</v>
      </c>
      <c r="Z10">
        <v>329</v>
      </c>
      <c r="AA10">
        <v>331</v>
      </c>
      <c r="AB10">
        <v>277</v>
      </c>
      <c r="AC10">
        <v>269</v>
      </c>
      <c r="AD10">
        <v>0</v>
      </c>
      <c r="AE10" t="s">
        <v>16</v>
      </c>
      <c r="AF10">
        <v>0</v>
      </c>
      <c r="AG10">
        <v>113</v>
      </c>
      <c r="AH10">
        <v>104</v>
      </c>
      <c r="AI10">
        <v>294</v>
      </c>
      <c r="AJ10">
        <v>312</v>
      </c>
      <c r="AK10">
        <v>264</v>
      </c>
      <c r="AL10">
        <v>267</v>
      </c>
      <c r="AM10">
        <v>0</v>
      </c>
      <c r="AN10" t="s">
        <v>17</v>
      </c>
      <c r="AO10">
        <v>0</v>
      </c>
      <c r="AP10">
        <v>80</v>
      </c>
      <c r="AQ10">
        <v>95</v>
      </c>
      <c r="AR10">
        <v>284</v>
      </c>
      <c r="AS10">
        <v>339</v>
      </c>
      <c r="AT10">
        <v>475</v>
      </c>
      <c r="AU10">
        <v>1405</v>
      </c>
      <c r="AV10">
        <v>0</v>
      </c>
    </row>
    <row r="11" spans="1:48" x14ac:dyDescent="0.35">
      <c r="A11" t="s">
        <v>28</v>
      </c>
      <c r="B11" t="s">
        <v>20</v>
      </c>
      <c r="C11">
        <v>1E-3</v>
      </c>
      <c r="D11">
        <v>256</v>
      </c>
      <c r="E11">
        <v>72</v>
      </c>
      <c r="F11">
        <v>0.02</v>
      </c>
      <c r="G11" t="s">
        <v>13</v>
      </c>
      <c r="H11">
        <v>304</v>
      </c>
      <c r="I11">
        <v>16</v>
      </c>
      <c r="J11">
        <v>732</v>
      </c>
      <c r="K11" t="s">
        <v>14</v>
      </c>
      <c r="L11">
        <v>182</v>
      </c>
      <c r="M11">
        <v>63</v>
      </c>
      <c r="N11">
        <v>44</v>
      </c>
      <c r="O11">
        <v>15</v>
      </c>
      <c r="P11">
        <v>6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15</v>
      </c>
      <c r="W11">
        <v>0</v>
      </c>
      <c r="X11">
        <v>25</v>
      </c>
      <c r="Y11">
        <v>24</v>
      </c>
      <c r="Z11">
        <v>74</v>
      </c>
      <c r="AA11">
        <v>82</v>
      </c>
      <c r="AB11">
        <v>55</v>
      </c>
      <c r="AC11">
        <v>50</v>
      </c>
      <c r="AD11">
        <v>0</v>
      </c>
      <c r="AE11" t="s">
        <v>16</v>
      </c>
      <c r="AF11">
        <v>0</v>
      </c>
      <c r="AG11">
        <v>24</v>
      </c>
      <c r="AH11">
        <v>21</v>
      </c>
      <c r="AI11">
        <v>70</v>
      </c>
      <c r="AJ11">
        <v>80</v>
      </c>
      <c r="AK11">
        <v>50</v>
      </c>
      <c r="AL11">
        <v>49</v>
      </c>
      <c r="AM11">
        <v>0</v>
      </c>
      <c r="AN11" t="s">
        <v>17</v>
      </c>
      <c r="AO11">
        <v>0</v>
      </c>
      <c r="AP11">
        <v>28</v>
      </c>
      <c r="AQ11">
        <v>22</v>
      </c>
      <c r="AR11">
        <v>80</v>
      </c>
      <c r="AS11">
        <v>105</v>
      </c>
      <c r="AT11">
        <v>103</v>
      </c>
      <c r="AU11">
        <v>336</v>
      </c>
      <c r="AV11">
        <v>0</v>
      </c>
    </row>
    <row r="12" spans="1:48" x14ac:dyDescent="0.35">
      <c r="A12" t="s">
        <v>28</v>
      </c>
      <c r="B12" t="s">
        <v>20</v>
      </c>
      <c r="C12">
        <v>1E-3</v>
      </c>
      <c r="D12">
        <v>256</v>
      </c>
      <c r="E12">
        <v>60</v>
      </c>
      <c r="F12">
        <v>0.02</v>
      </c>
      <c r="G12" t="s">
        <v>13</v>
      </c>
      <c r="H12">
        <v>414</v>
      </c>
      <c r="I12">
        <v>29</v>
      </c>
      <c r="J12">
        <v>691</v>
      </c>
      <c r="K12" t="s">
        <v>14</v>
      </c>
      <c r="L12">
        <v>228</v>
      </c>
      <c r="M12">
        <v>90</v>
      </c>
      <c r="N12">
        <v>52</v>
      </c>
      <c r="O12">
        <v>25</v>
      </c>
      <c r="P12">
        <v>18</v>
      </c>
      <c r="Q12">
        <v>7</v>
      </c>
      <c r="R12">
        <v>0</v>
      </c>
      <c r="S12">
        <v>0</v>
      </c>
      <c r="T12">
        <v>0</v>
      </c>
      <c r="U12">
        <v>0</v>
      </c>
      <c r="V12" t="s">
        <v>15</v>
      </c>
      <c r="W12">
        <v>0</v>
      </c>
      <c r="X12">
        <v>37</v>
      </c>
      <c r="Y12">
        <v>29</v>
      </c>
      <c r="Z12">
        <v>94</v>
      </c>
      <c r="AA12">
        <v>97</v>
      </c>
      <c r="AB12">
        <v>94</v>
      </c>
      <c r="AC12">
        <v>69</v>
      </c>
      <c r="AD12">
        <v>0</v>
      </c>
      <c r="AE12" t="s">
        <v>16</v>
      </c>
      <c r="AF12">
        <v>0</v>
      </c>
      <c r="AG12">
        <v>25</v>
      </c>
      <c r="AH12">
        <v>29</v>
      </c>
      <c r="AI12">
        <v>88</v>
      </c>
      <c r="AJ12">
        <v>89</v>
      </c>
      <c r="AK12">
        <v>94</v>
      </c>
      <c r="AL12">
        <v>67</v>
      </c>
      <c r="AM12">
        <v>0</v>
      </c>
      <c r="AN12" t="s">
        <v>17</v>
      </c>
      <c r="AO12">
        <v>0</v>
      </c>
      <c r="AP12">
        <v>23</v>
      </c>
      <c r="AQ12">
        <v>16</v>
      </c>
      <c r="AR12">
        <v>76</v>
      </c>
      <c r="AS12">
        <v>90</v>
      </c>
      <c r="AT12">
        <v>157</v>
      </c>
      <c r="AU12">
        <v>233</v>
      </c>
      <c r="AV12">
        <v>0</v>
      </c>
    </row>
    <row r="13" spans="1:48" x14ac:dyDescent="0.35">
      <c r="A13" t="s">
        <v>27</v>
      </c>
      <c r="B13" t="s">
        <v>19</v>
      </c>
      <c r="C13">
        <v>4.0000000000000001E-3</v>
      </c>
      <c r="D13">
        <v>256</v>
      </c>
      <c r="E13">
        <v>72</v>
      </c>
      <c r="F13">
        <v>0.02</v>
      </c>
      <c r="G13" t="s">
        <v>13</v>
      </c>
      <c r="H13">
        <v>766</v>
      </c>
      <c r="I13">
        <v>33</v>
      </c>
      <c r="J13">
        <v>1428</v>
      </c>
      <c r="K13" t="s">
        <v>14</v>
      </c>
      <c r="L13">
        <v>232</v>
      </c>
      <c r="M13">
        <v>84</v>
      </c>
      <c r="N13">
        <v>16</v>
      </c>
      <c r="O13">
        <v>25</v>
      </c>
      <c r="P13">
        <v>6</v>
      </c>
      <c r="Q13">
        <v>0</v>
      </c>
      <c r="R13">
        <v>0</v>
      </c>
      <c r="S13">
        <v>0</v>
      </c>
      <c r="T13">
        <v>0</v>
      </c>
      <c r="U13">
        <v>390</v>
      </c>
      <c r="V13" t="s">
        <v>15</v>
      </c>
      <c r="W13">
        <v>0</v>
      </c>
      <c r="X13">
        <v>57</v>
      </c>
      <c r="Y13">
        <v>51</v>
      </c>
      <c r="Z13">
        <v>175</v>
      </c>
      <c r="AA13">
        <v>161</v>
      </c>
      <c r="AB13">
        <v>146</v>
      </c>
      <c r="AC13">
        <v>163</v>
      </c>
      <c r="AD13">
        <v>0</v>
      </c>
      <c r="AE13" t="s">
        <v>16</v>
      </c>
      <c r="AF13">
        <v>0</v>
      </c>
      <c r="AG13">
        <v>54</v>
      </c>
      <c r="AH13">
        <v>45</v>
      </c>
      <c r="AI13">
        <v>164</v>
      </c>
      <c r="AJ13">
        <v>154</v>
      </c>
      <c r="AK13">
        <v>143</v>
      </c>
      <c r="AL13">
        <v>162</v>
      </c>
      <c r="AM13">
        <v>0</v>
      </c>
      <c r="AN13" t="s">
        <v>17</v>
      </c>
      <c r="AO13">
        <v>0</v>
      </c>
      <c r="AP13">
        <v>39</v>
      </c>
      <c r="AQ13">
        <v>40</v>
      </c>
      <c r="AR13">
        <v>120</v>
      </c>
      <c r="AS13">
        <v>190</v>
      </c>
      <c r="AT13">
        <v>213</v>
      </c>
      <c r="AU13">
        <v>679</v>
      </c>
      <c r="AV13">
        <v>0</v>
      </c>
    </row>
    <row r="14" spans="1:48" x14ac:dyDescent="0.35">
      <c r="A14" t="s">
        <v>27</v>
      </c>
      <c r="B14" t="s">
        <v>25</v>
      </c>
      <c r="C14">
        <v>4.0000000000000001E-3</v>
      </c>
      <c r="D14">
        <v>256</v>
      </c>
      <c r="E14">
        <v>72</v>
      </c>
      <c r="F14">
        <v>0.02</v>
      </c>
      <c r="G14" t="s">
        <v>13</v>
      </c>
      <c r="H14">
        <v>410</v>
      </c>
      <c r="I14">
        <v>14</v>
      </c>
      <c r="J14">
        <v>683</v>
      </c>
      <c r="K14" t="s">
        <v>14</v>
      </c>
      <c r="L14">
        <v>118</v>
      </c>
      <c r="M14">
        <v>66</v>
      </c>
      <c r="N14">
        <v>12</v>
      </c>
      <c r="O14">
        <v>15</v>
      </c>
      <c r="P14">
        <v>0</v>
      </c>
      <c r="Q14">
        <v>0</v>
      </c>
      <c r="R14">
        <v>0</v>
      </c>
      <c r="S14">
        <v>0</v>
      </c>
      <c r="T14">
        <v>0</v>
      </c>
      <c r="U14">
        <v>196</v>
      </c>
      <c r="V14" t="s">
        <v>15</v>
      </c>
      <c r="W14">
        <v>0</v>
      </c>
      <c r="X14">
        <v>35</v>
      </c>
      <c r="Y14">
        <v>29</v>
      </c>
      <c r="Z14">
        <v>76</v>
      </c>
      <c r="AA14">
        <v>106</v>
      </c>
      <c r="AB14">
        <v>79</v>
      </c>
      <c r="AC14">
        <v>82</v>
      </c>
      <c r="AD14">
        <v>0</v>
      </c>
      <c r="AE14" t="s">
        <v>16</v>
      </c>
      <c r="AF14">
        <v>0</v>
      </c>
      <c r="AG14">
        <v>33</v>
      </c>
      <c r="AH14">
        <v>27</v>
      </c>
      <c r="AI14">
        <v>75</v>
      </c>
      <c r="AJ14">
        <v>101</v>
      </c>
      <c r="AK14">
        <v>75</v>
      </c>
      <c r="AL14">
        <v>82</v>
      </c>
      <c r="AM14">
        <v>0</v>
      </c>
      <c r="AN14" t="s">
        <v>17</v>
      </c>
      <c r="AO14">
        <v>0</v>
      </c>
      <c r="AP14">
        <v>13</v>
      </c>
      <c r="AQ14">
        <v>18</v>
      </c>
      <c r="AR14">
        <v>57</v>
      </c>
      <c r="AS14">
        <v>99</v>
      </c>
      <c r="AT14">
        <v>101</v>
      </c>
      <c r="AU14">
        <v>338</v>
      </c>
      <c r="AV14">
        <v>0</v>
      </c>
    </row>
    <row r="15" spans="1:48" x14ac:dyDescent="0.35">
      <c r="A15" t="s">
        <v>27</v>
      </c>
      <c r="B15" t="s">
        <v>26</v>
      </c>
      <c r="C15">
        <v>4.0000000000000001E-3</v>
      </c>
      <c r="D15">
        <v>256</v>
      </c>
      <c r="E15">
        <v>72</v>
      </c>
      <c r="F15">
        <v>0.02</v>
      </c>
      <c r="G15" t="s">
        <v>13</v>
      </c>
      <c r="H15">
        <v>78</v>
      </c>
      <c r="I15">
        <v>2</v>
      </c>
      <c r="J15">
        <v>152</v>
      </c>
      <c r="K15" t="s">
        <v>14</v>
      </c>
      <c r="L15">
        <v>20</v>
      </c>
      <c r="M15">
        <v>3</v>
      </c>
      <c r="N15">
        <v>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49</v>
      </c>
      <c r="V15" t="s">
        <v>15</v>
      </c>
      <c r="W15">
        <v>0</v>
      </c>
      <c r="X15">
        <v>2</v>
      </c>
      <c r="Y15">
        <v>3</v>
      </c>
      <c r="Z15">
        <v>21</v>
      </c>
      <c r="AA15">
        <v>17</v>
      </c>
      <c r="AB15">
        <v>15</v>
      </c>
      <c r="AC15">
        <v>18</v>
      </c>
      <c r="AD15">
        <v>0</v>
      </c>
      <c r="AE15" t="s">
        <v>16</v>
      </c>
      <c r="AF15">
        <v>0</v>
      </c>
      <c r="AG15">
        <v>2</v>
      </c>
      <c r="AH15">
        <v>2</v>
      </c>
      <c r="AI15">
        <v>20</v>
      </c>
      <c r="AJ15">
        <v>17</v>
      </c>
      <c r="AK15">
        <v>15</v>
      </c>
      <c r="AL15">
        <v>18</v>
      </c>
      <c r="AM15">
        <v>0</v>
      </c>
      <c r="AN15" t="s">
        <v>17</v>
      </c>
      <c r="AO15">
        <v>0</v>
      </c>
      <c r="AP15">
        <v>5</v>
      </c>
      <c r="AQ15">
        <v>4</v>
      </c>
      <c r="AR15">
        <v>12</v>
      </c>
      <c r="AS15">
        <v>18</v>
      </c>
      <c r="AT15">
        <v>21</v>
      </c>
      <c r="AU15">
        <v>79</v>
      </c>
      <c r="AV15">
        <v>0</v>
      </c>
    </row>
    <row r="16" spans="1:48" x14ac:dyDescent="0.35">
      <c r="A16" t="s">
        <v>27</v>
      </c>
      <c r="B16" t="s">
        <v>19</v>
      </c>
      <c r="C16">
        <v>4.0000000000000001E-3</v>
      </c>
      <c r="D16">
        <v>128</v>
      </c>
      <c r="E16">
        <v>72</v>
      </c>
      <c r="F16">
        <v>0.02</v>
      </c>
      <c r="G16" t="s">
        <v>13</v>
      </c>
      <c r="H16">
        <v>651</v>
      </c>
      <c r="I16">
        <v>44</v>
      </c>
      <c r="J16">
        <v>1456</v>
      </c>
      <c r="K16" t="s">
        <v>14</v>
      </c>
      <c r="L16">
        <v>362</v>
      </c>
      <c r="M16">
        <v>186</v>
      </c>
      <c r="N16">
        <v>56</v>
      </c>
      <c r="O16">
        <v>15</v>
      </c>
      <c r="P16">
        <v>36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15</v>
      </c>
      <c r="W16">
        <v>0</v>
      </c>
      <c r="X16">
        <v>63</v>
      </c>
      <c r="Y16">
        <v>58</v>
      </c>
      <c r="Z16">
        <v>159</v>
      </c>
      <c r="AA16">
        <v>139</v>
      </c>
      <c r="AB16">
        <v>125</v>
      </c>
      <c r="AC16">
        <v>111</v>
      </c>
      <c r="AD16">
        <v>0</v>
      </c>
      <c r="AE16" t="s">
        <v>16</v>
      </c>
      <c r="AF16">
        <v>0</v>
      </c>
      <c r="AG16">
        <v>57</v>
      </c>
      <c r="AH16">
        <v>50</v>
      </c>
      <c r="AI16">
        <v>145</v>
      </c>
      <c r="AJ16">
        <v>133</v>
      </c>
      <c r="AK16">
        <v>121</v>
      </c>
      <c r="AL16">
        <v>111</v>
      </c>
      <c r="AM16">
        <v>0</v>
      </c>
      <c r="AN16" t="s">
        <v>17</v>
      </c>
      <c r="AO16">
        <v>0</v>
      </c>
      <c r="AP16">
        <v>49</v>
      </c>
      <c r="AQ16">
        <v>43</v>
      </c>
      <c r="AR16">
        <v>138</v>
      </c>
      <c r="AS16">
        <v>194</v>
      </c>
      <c r="AT16">
        <v>253</v>
      </c>
      <c r="AU16">
        <v>677</v>
      </c>
      <c r="AV16">
        <v>0</v>
      </c>
    </row>
    <row r="17" spans="1:48" x14ac:dyDescent="0.35">
      <c r="A17" t="s">
        <v>27</v>
      </c>
      <c r="B17" t="s">
        <v>19</v>
      </c>
      <c r="C17">
        <v>4.0000000000000001E-3</v>
      </c>
      <c r="D17">
        <v>128</v>
      </c>
      <c r="E17">
        <v>60</v>
      </c>
      <c r="F17">
        <v>0.02</v>
      </c>
      <c r="G17" t="s">
        <v>13</v>
      </c>
      <c r="H17">
        <v>897</v>
      </c>
      <c r="I17">
        <v>78</v>
      </c>
      <c r="J17">
        <v>1342</v>
      </c>
      <c r="K17" t="s">
        <v>14</v>
      </c>
      <c r="L17">
        <v>466</v>
      </c>
      <c r="M17">
        <v>210</v>
      </c>
      <c r="N17">
        <v>88</v>
      </c>
      <c r="O17">
        <v>70</v>
      </c>
      <c r="P17">
        <v>36</v>
      </c>
      <c r="Q17">
        <v>0</v>
      </c>
      <c r="R17">
        <v>16</v>
      </c>
      <c r="S17">
        <v>0</v>
      </c>
      <c r="T17">
        <v>0</v>
      </c>
      <c r="U17">
        <v>12</v>
      </c>
      <c r="V17" t="s">
        <v>15</v>
      </c>
      <c r="W17">
        <v>0</v>
      </c>
      <c r="X17">
        <v>77</v>
      </c>
      <c r="Y17">
        <v>63</v>
      </c>
      <c r="Z17">
        <v>217</v>
      </c>
      <c r="AA17">
        <v>207</v>
      </c>
      <c r="AB17">
        <v>205</v>
      </c>
      <c r="AC17">
        <v>129</v>
      </c>
      <c r="AD17">
        <v>0</v>
      </c>
      <c r="AE17" t="s">
        <v>16</v>
      </c>
      <c r="AF17">
        <v>0</v>
      </c>
      <c r="AG17">
        <v>63</v>
      </c>
      <c r="AH17">
        <v>52</v>
      </c>
      <c r="AI17">
        <v>201</v>
      </c>
      <c r="AJ17">
        <v>192</v>
      </c>
      <c r="AK17">
        <v>197</v>
      </c>
      <c r="AL17">
        <v>124</v>
      </c>
      <c r="AM17">
        <v>0</v>
      </c>
      <c r="AN17" t="s">
        <v>17</v>
      </c>
      <c r="AO17">
        <v>0</v>
      </c>
      <c r="AP17">
        <v>48</v>
      </c>
      <c r="AQ17">
        <v>46</v>
      </c>
      <c r="AR17">
        <v>147</v>
      </c>
      <c r="AS17">
        <v>197</v>
      </c>
      <c r="AT17">
        <v>262</v>
      </c>
      <c r="AU17">
        <v>424</v>
      </c>
      <c r="AV17">
        <v>0</v>
      </c>
    </row>
    <row r="18" spans="1:48" x14ac:dyDescent="0.35">
      <c r="A18" t="s">
        <v>27</v>
      </c>
      <c r="B18" t="s">
        <v>19</v>
      </c>
      <c r="C18">
        <v>4.0000000000000001E-3</v>
      </c>
      <c r="D18">
        <v>256</v>
      </c>
      <c r="E18">
        <v>60</v>
      </c>
      <c r="F18">
        <v>0.02</v>
      </c>
      <c r="G18" t="s">
        <v>13</v>
      </c>
      <c r="H18">
        <v>929</v>
      </c>
      <c r="I18">
        <v>36</v>
      </c>
      <c r="J18">
        <v>1127</v>
      </c>
      <c r="K18" t="s">
        <v>14</v>
      </c>
      <c r="L18">
        <v>294</v>
      </c>
      <c r="M18">
        <v>87</v>
      </c>
      <c r="N18">
        <v>40</v>
      </c>
      <c r="O18">
        <v>25</v>
      </c>
      <c r="P18">
        <v>30</v>
      </c>
      <c r="Q18">
        <v>0</v>
      </c>
      <c r="R18">
        <v>16</v>
      </c>
      <c r="S18">
        <v>0</v>
      </c>
      <c r="T18">
        <v>0</v>
      </c>
      <c r="U18">
        <v>425</v>
      </c>
      <c r="V18" t="s">
        <v>15</v>
      </c>
      <c r="W18">
        <v>0</v>
      </c>
      <c r="X18">
        <v>79</v>
      </c>
      <c r="Y18">
        <v>71</v>
      </c>
      <c r="Z18">
        <v>196</v>
      </c>
      <c r="AA18">
        <v>231</v>
      </c>
      <c r="AB18">
        <v>212</v>
      </c>
      <c r="AC18">
        <v>128</v>
      </c>
      <c r="AD18">
        <v>0</v>
      </c>
      <c r="AE18" t="s">
        <v>16</v>
      </c>
      <c r="AF18">
        <v>0</v>
      </c>
      <c r="AG18">
        <v>72</v>
      </c>
      <c r="AH18">
        <v>69</v>
      </c>
      <c r="AI18">
        <v>189</v>
      </c>
      <c r="AJ18">
        <v>219</v>
      </c>
      <c r="AK18">
        <v>209</v>
      </c>
      <c r="AL18">
        <v>127</v>
      </c>
      <c r="AM18">
        <v>0</v>
      </c>
      <c r="AN18" t="s">
        <v>17</v>
      </c>
      <c r="AO18">
        <v>0</v>
      </c>
      <c r="AP18">
        <v>48</v>
      </c>
      <c r="AQ18">
        <v>47</v>
      </c>
      <c r="AR18">
        <v>157</v>
      </c>
      <c r="AS18">
        <v>177</v>
      </c>
      <c r="AT18">
        <v>232</v>
      </c>
      <c r="AU18">
        <v>374</v>
      </c>
      <c r="AV18">
        <v>0</v>
      </c>
    </row>
    <row r="19" spans="1:48" x14ac:dyDescent="0.35">
      <c r="A19" t="s">
        <v>27</v>
      </c>
      <c r="B19" t="s">
        <v>20</v>
      </c>
      <c r="C19">
        <v>4.0000000000000001E-3</v>
      </c>
      <c r="D19">
        <v>128</v>
      </c>
      <c r="E19">
        <v>60</v>
      </c>
      <c r="F19">
        <v>0.02</v>
      </c>
      <c r="G19" t="s">
        <v>13</v>
      </c>
      <c r="H19">
        <v>1864</v>
      </c>
      <c r="I19">
        <v>115</v>
      </c>
      <c r="J19">
        <v>2699</v>
      </c>
      <c r="K19" t="s">
        <v>14</v>
      </c>
      <c r="L19">
        <v>858</v>
      </c>
      <c r="M19">
        <v>435</v>
      </c>
      <c r="N19">
        <v>212</v>
      </c>
      <c r="O19">
        <v>150</v>
      </c>
      <c r="P19">
        <v>78</v>
      </c>
      <c r="Q19">
        <v>56</v>
      </c>
      <c r="R19">
        <v>32</v>
      </c>
      <c r="S19">
        <v>9</v>
      </c>
      <c r="T19">
        <v>0</v>
      </c>
      <c r="U19">
        <v>0</v>
      </c>
      <c r="V19" t="s">
        <v>15</v>
      </c>
      <c r="W19">
        <v>0</v>
      </c>
      <c r="X19">
        <v>161</v>
      </c>
      <c r="Y19">
        <v>137</v>
      </c>
      <c r="Z19">
        <v>421</v>
      </c>
      <c r="AA19">
        <v>434</v>
      </c>
      <c r="AB19">
        <v>414</v>
      </c>
      <c r="AC19">
        <v>263</v>
      </c>
      <c r="AD19">
        <v>0</v>
      </c>
      <c r="AE19" t="s">
        <v>16</v>
      </c>
      <c r="AF19">
        <v>0</v>
      </c>
      <c r="AG19">
        <v>144</v>
      </c>
      <c r="AH19">
        <v>127</v>
      </c>
      <c r="AI19">
        <v>389</v>
      </c>
      <c r="AJ19">
        <v>407</v>
      </c>
      <c r="AK19">
        <v>402</v>
      </c>
      <c r="AL19">
        <v>255</v>
      </c>
      <c r="AM19">
        <v>0</v>
      </c>
      <c r="AN19" t="s">
        <v>17</v>
      </c>
      <c r="AO19">
        <v>0</v>
      </c>
      <c r="AP19">
        <v>123</v>
      </c>
      <c r="AQ19">
        <v>75</v>
      </c>
      <c r="AR19">
        <v>303</v>
      </c>
      <c r="AS19">
        <v>402</v>
      </c>
      <c r="AT19">
        <v>538</v>
      </c>
      <c r="AU19">
        <v>889</v>
      </c>
      <c r="AV19">
        <v>0</v>
      </c>
    </row>
    <row r="20" spans="1:48" x14ac:dyDescent="0.35">
      <c r="A20" t="s">
        <v>27</v>
      </c>
      <c r="B20" t="s">
        <v>26</v>
      </c>
      <c r="C20">
        <v>4.0000000000000001E-3</v>
      </c>
      <c r="D20">
        <v>256</v>
      </c>
      <c r="E20">
        <v>60</v>
      </c>
      <c r="F20">
        <v>0.02</v>
      </c>
      <c r="G20" t="s">
        <v>13</v>
      </c>
      <c r="H20">
        <v>116</v>
      </c>
      <c r="I20">
        <v>2</v>
      </c>
      <c r="J20">
        <v>128</v>
      </c>
      <c r="K20" t="s">
        <v>14</v>
      </c>
      <c r="L20">
        <v>44</v>
      </c>
      <c r="M20">
        <v>18</v>
      </c>
      <c r="N20">
        <v>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36</v>
      </c>
      <c r="V20" t="s">
        <v>15</v>
      </c>
      <c r="W20">
        <v>0</v>
      </c>
      <c r="X20">
        <v>8</v>
      </c>
      <c r="Y20">
        <v>9</v>
      </c>
      <c r="Z20">
        <v>23</v>
      </c>
      <c r="AA20">
        <v>18</v>
      </c>
      <c r="AB20">
        <v>28</v>
      </c>
      <c r="AC20">
        <v>20</v>
      </c>
      <c r="AD20">
        <v>0</v>
      </c>
      <c r="AE20" t="s">
        <v>16</v>
      </c>
      <c r="AF20">
        <v>0</v>
      </c>
      <c r="AG20">
        <v>7</v>
      </c>
      <c r="AH20">
        <v>8</v>
      </c>
      <c r="AI20">
        <v>23</v>
      </c>
      <c r="AJ20">
        <v>18</v>
      </c>
      <c r="AK20">
        <v>28</v>
      </c>
      <c r="AL20">
        <v>20</v>
      </c>
      <c r="AM20">
        <v>0</v>
      </c>
      <c r="AN20" t="s">
        <v>17</v>
      </c>
      <c r="AO20">
        <v>0</v>
      </c>
      <c r="AP20">
        <v>6</v>
      </c>
      <c r="AQ20">
        <v>8</v>
      </c>
      <c r="AR20">
        <v>11</v>
      </c>
      <c r="AS20">
        <v>18</v>
      </c>
      <c r="AT20">
        <v>26</v>
      </c>
      <c r="AU20">
        <v>45</v>
      </c>
      <c r="AV20">
        <v>0</v>
      </c>
    </row>
    <row r="21" spans="1:48" x14ac:dyDescent="0.35">
      <c r="A21" t="s">
        <v>27</v>
      </c>
      <c r="B21" t="s">
        <v>26</v>
      </c>
      <c r="C21">
        <v>4.0000000000000001E-3</v>
      </c>
      <c r="D21">
        <v>240</v>
      </c>
      <c r="E21">
        <v>60</v>
      </c>
      <c r="F21">
        <v>0.02</v>
      </c>
      <c r="G21" t="s">
        <v>13</v>
      </c>
      <c r="H21">
        <v>82</v>
      </c>
      <c r="I21">
        <v>7</v>
      </c>
      <c r="J21">
        <v>123</v>
      </c>
      <c r="K21" t="s">
        <v>14</v>
      </c>
      <c r="L21">
        <v>42</v>
      </c>
      <c r="M21">
        <v>15</v>
      </c>
      <c r="N21">
        <v>8</v>
      </c>
      <c r="O21">
        <v>10</v>
      </c>
      <c r="P21">
        <v>0</v>
      </c>
      <c r="Q21">
        <v>0</v>
      </c>
      <c r="R21">
        <v>0</v>
      </c>
      <c r="S21">
        <v>0</v>
      </c>
      <c r="T21">
        <v>0</v>
      </c>
      <c r="U21">
        <v>11</v>
      </c>
      <c r="V21" t="s">
        <v>15</v>
      </c>
      <c r="W21">
        <v>0</v>
      </c>
      <c r="X21">
        <v>8</v>
      </c>
      <c r="Y21">
        <v>3</v>
      </c>
      <c r="Z21">
        <v>19</v>
      </c>
      <c r="AA21">
        <v>15</v>
      </c>
      <c r="AB21">
        <v>25</v>
      </c>
      <c r="AC21">
        <v>16</v>
      </c>
      <c r="AD21">
        <v>0</v>
      </c>
      <c r="AE21" t="s">
        <v>16</v>
      </c>
      <c r="AF21">
        <v>0</v>
      </c>
      <c r="AG21">
        <v>8</v>
      </c>
      <c r="AH21">
        <v>2</v>
      </c>
      <c r="AI21">
        <v>17</v>
      </c>
      <c r="AJ21">
        <v>14</v>
      </c>
      <c r="AK21">
        <v>23</v>
      </c>
      <c r="AL21">
        <v>16</v>
      </c>
      <c r="AM21">
        <v>0</v>
      </c>
      <c r="AN21" t="s">
        <v>17</v>
      </c>
      <c r="AO21">
        <v>0</v>
      </c>
      <c r="AP21">
        <v>5</v>
      </c>
      <c r="AQ21">
        <v>8</v>
      </c>
      <c r="AR21">
        <v>16</v>
      </c>
      <c r="AS21">
        <v>17</v>
      </c>
      <c r="AT21">
        <v>25</v>
      </c>
      <c r="AU21">
        <v>38</v>
      </c>
      <c r="AV21">
        <v>0</v>
      </c>
    </row>
    <row r="22" spans="1:48" x14ac:dyDescent="0.35">
      <c r="A22" t="s">
        <v>27</v>
      </c>
      <c r="B22" t="s">
        <v>19</v>
      </c>
      <c r="C22">
        <v>4.0000000000000001E-3</v>
      </c>
      <c r="D22">
        <v>256</v>
      </c>
      <c r="E22">
        <v>60</v>
      </c>
      <c r="F22">
        <v>0.02</v>
      </c>
      <c r="G22" t="s">
        <v>13</v>
      </c>
      <c r="H22">
        <v>444</v>
      </c>
      <c r="I22">
        <v>23</v>
      </c>
      <c r="J22">
        <v>937</v>
      </c>
      <c r="K22" t="s">
        <v>14</v>
      </c>
      <c r="L22">
        <v>258</v>
      </c>
      <c r="M22">
        <v>105</v>
      </c>
      <c r="N22">
        <v>44</v>
      </c>
      <c r="O22">
        <v>10</v>
      </c>
      <c r="P22">
        <v>6</v>
      </c>
      <c r="Q22">
        <v>14</v>
      </c>
      <c r="R22">
        <v>8</v>
      </c>
      <c r="S22">
        <v>0</v>
      </c>
      <c r="T22">
        <v>0</v>
      </c>
      <c r="U22">
        <v>16</v>
      </c>
      <c r="V22" t="s">
        <v>15</v>
      </c>
      <c r="W22">
        <v>0</v>
      </c>
      <c r="X22">
        <v>39</v>
      </c>
      <c r="Y22">
        <v>43</v>
      </c>
      <c r="Z22">
        <v>137</v>
      </c>
      <c r="AA22">
        <v>110</v>
      </c>
      <c r="AB22">
        <v>81</v>
      </c>
      <c r="AC22">
        <v>51</v>
      </c>
      <c r="AD22">
        <v>0</v>
      </c>
      <c r="AE22" t="s">
        <v>16</v>
      </c>
      <c r="AF22">
        <v>0</v>
      </c>
      <c r="AG22">
        <v>35</v>
      </c>
      <c r="AH22">
        <v>40</v>
      </c>
      <c r="AI22">
        <v>125</v>
      </c>
      <c r="AJ22">
        <v>106</v>
      </c>
      <c r="AK22">
        <v>81</v>
      </c>
      <c r="AL22">
        <v>51</v>
      </c>
      <c r="AM22">
        <v>0</v>
      </c>
      <c r="AN22" t="s">
        <v>17</v>
      </c>
      <c r="AO22">
        <v>0</v>
      </c>
      <c r="AP22">
        <v>51</v>
      </c>
      <c r="AQ22">
        <v>48</v>
      </c>
      <c r="AR22">
        <v>140</v>
      </c>
      <c r="AS22">
        <v>166</v>
      </c>
      <c r="AT22">
        <v>197</v>
      </c>
      <c r="AU22">
        <v>301</v>
      </c>
      <c r="AV22">
        <v>0</v>
      </c>
    </row>
    <row r="24" spans="1:48" s="5" customFormat="1" x14ac:dyDescent="0.35"/>
    <row r="25" spans="1:48" s="4" customFormat="1" x14ac:dyDescent="0.35">
      <c r="K25" s="4" t="s">
        <v>14</v>
      </c>
      <c r="V25" s="4" t="s">
        <v>30</v>
      </c>
    </row>
    <row r="26" spans="1:48" x14ac:dyDescent="0.35">
      <c r="B26" t="s">
        <v>18</v>
      </c>
      <c r="C26" s="4" t="s">
        <v>33</v>
      </c>
      <c r="D26" t="s">
        <v>21</v>
      </c>
      <c r="E26" t="s">
        <v>31</v>
      </c>
      <c r="F26" t="s">
        <v>0</v>
      </c>
      <c r="L26">
        <v>2</v>
      </c>
      <c r="M26" s="3" t="s">
        <v>24</v>
      </c>
      <c r="O26" s="2" t="s">
        <v>23</v>
      </c>
      <c r="R26" t="s">
        <v>22</v>
      </c>
      <c r="W26" t="s">
        <v>5</v>
      </c>
      <c r="X26" t="s">
        <v>6</v>
      </c>
      <c r="Y26" t="s">
        <v>32</v>
      </c>
      <c r="Z26" t="s">
        <v>8</v>
      </c>
      <c r="AA26" t="s">
        <v>9</v>
      </c>
      <c r="AB26" t="s">
        <v>10</v>
      </c>
      <c r="AC26" t="s">
        <v>11</v>
      </c>
      <c r="AD26" t="s">
        <v>12</v>
      </c>
    </row>
    <row r="27" spans="1:48" x14ac:dyDescent="0.35">
      <c r="A27" t="str">
        <f>A2</f>
        <v>HETS</v>
      </c>
      <c r="B27" t="str">
        <f t="shared" ref="B27:F27" si="0">B2</f>
        <v>1M</v>
      </c>
      <c r="C27">
        <f t="shared" si="0"/>
        <v>4.0000000000000001E-3</v>
      </c>
      <c r="D27">
        <f t="shared" si="0"/>
        <v>128</v>
      </c>
      <c r="E27">
        <f t="shared" si="0"/>
        <v>60</v>
      </c>
      <c r="F27">
        <f t="shared" si="0"/>
        <v>0.02</v>
      </c>
      <c r="L27" s="1">
        <f t="shared" ref="L27:L47" si="1">L2/SUM($L2:$U2)</f>
        <v>0.43458980044345896</v>
      </c>
      <c r="M27" s="1">
        <f t="shared" ref="M27:M47" si="2">SUM(M2:N2)/SUM($L2:$U2)</f>
        <v>0.38026607538802659</v>
      </c>
      <c r="N27" s="1"/>
      <c r="O27" s="1">
        <f t="shared" ref="O27:O40" si="3">SUM(O2:R2)/SUM($L2:$U2)</f>
        <v>0.15410199556541021</v>
      </c>
      <c r="P27" s="1"/>
      <c r="Q27" s="1"/>
      <c r="R27" s="1">
        <f>SUM(S2:U2)/SUM($L2:$U2)</f>
        <v>3.1042128603104215E-2</v>
      </c>
      <c r="S27" s="1"/>
      <c r="T27" s="1"/>
      <c r="U27" s="1"/>
      <c r="X27" s="1">
        <f t="shared" ref="X27:X43" si="4">X2/(X2+AP2)</f>
        <v>0.59663865546218486</v>
      </c>
      <c r="Y27" s="1">
        <f t="shared" ref="Y27:AD27" si="5">Y2/(Y2+AQ2)</f>
        <v>0.60655737704918034</v>
      </c>
      <c r="Z27" s="1">
        <f t="shared" si="5"/>
        <v>0.61538461538461542</v>
      </c>
      <c r="AA27" s="1">
        <f t="shared" si="5"/>
        <v>0.52657004830917875</v>
      </c>
      <c r="AB27" s="1">
        <f t="shared" si="5"/>
        <v>0.41616161616161618</v>
      </c>
      <c r="AC27" s="1">
        <f t="shared" si="5"/>
        <v>0.21992481203007519</v>
      </c>
      <c r="AD27" s="1" t="e">
        <f t="shared" si="5"/>
        <v>#DIV/0!</v>
      </c>
      <c r="AF27" s="1"/>
      <c r="AG27" s="1"/>
      <c r="AH27" s="1"/>
      <c r="AI27" s="1"/>
      <c r="AJ27" s="1"/>
      <c r="AK27" s="1"/>
      <c r="AL27" s="1"/>
    </row>
    <row r="28" spans="1:48" x14ac:dyDescent="0.35">
      <c r="A28" t="str">
        <f t="shared" ref="A28:F28" si="6">A3</f>
        <v>HETS</v>
      </c>
      <c r="B28" t="str">
        <f t="shared" si="6"/>
        <v>1M</v>
      </c>
      <c r="C28">
        <f t="shared" si="6"/>
        <v>4.0000000000000001E-3</v>
      </c>
      <c r="D28">
        <f t="shared" si="6"/>
        <v>128</v>
      </c>
      <c r="E28">
        <f t="shared" si="6"/>
        <v>60</v>
      </c>
      <c r="F28">
        <f t="shared" si="6"/>
        <v>1.4999999999999999E-2</v>
      </c>
      <c r="L28" s="1">
        <f t="shared" si="1"/>
        <v>0.50962962962962965</v>
      </c>
      <c r="M28" s="1">
        <f t="shared" si="2"/>
        <v>0.43703703703703706</v>
      </c>
      <c r="N28" s="1"/>
      <c r="O28" s="1">
        <f t="shared" si="3"/>
        <v>5.3333333333333337E-2</v>
      </c>
      <c r="P28" s="1"/>
      <c r="Q28" s="1"/>
      <c r="R28" s="1">
        <f t="shared" ref="R28:R44" si="7">SUM(S3:U3)/SUM($L3:$U3)</f>
        <v>0</v>
      </c>
      <c r="S28" s="1"/>
      <c r="T28" s="1"/>
      <c r="U28" s="1"/>
      <c r="X28" s="1">
        <f t="shared" si="4"/>
        <v>0.58064516129032262</v>
      </c>
      <c r="Y28" s="1">
        <f t="shared" ref="Y28:Y43" si="8">Y3/(Y3+AQ3)</f>
        <v>0.46</v>
      </c>
      <c r="Z28" s="1">
        <f t="shared" ref="Z28:Z43" si="9">Z3/(Z3+AR3)</f>
        <v>0.48780487804878048</v>
      </c>
      <c r="AA28" s="1">
        <f t="shared" ref="AA28:AA43" si="10">AA3/(AA3+AS3)</f>
        <v>0.48360655737704916</v>
      </c>
      <c r="AB28" s="1">
        <f t="shared" ref="AB28:AB43" si="11">AB3/(AB3+AT3)</f>
        <v>0.34074074074074073</v>
      </c>
      <c r="AC28" s="1">
        <f t="shared" ref="AC28:AC43" si="12">AC3/(AC3+AU3)</f>
        <v>0.20606060606060606</v>
      </c>
      <c r="AD28" s="1" t="e">
        <f t="shared" ref="AD28:AD43" si="13">AD3/(AD3+AV3)</f>
        <v>#DIV/0!</v>
      </c>
      <c r="AF28" s="1"/>
      <c r="AG28" s="1"/>
      <c r="AH28" s="1"/>
      <c r="AI28" s="1"/>
      <c r="AJ28" s="1"/>
      <c r="AK28" s="1"/>
      <c r="AL28" s="1"/>
    </row>
    <row r="29" spans="1:48" x14ac:dyDescent="0.35">
      <c r="A29" t="str">
        <f t="shared" ref="A29:F29" si="14">A4</f>
        <v>HETS</v>
      </c>
      <c r="B29" t="str">
        <f t="shared" si="14"/>
        <v>1M</v>
      </c>
      <c r="C29">
        <f t="shared" si="14"/>
        <v>4.0000000000000001E-3</v>
      </c>
      <c r="D29">
        <f t="shared" si="14"/>
        <v>128</v>
      </c>
      <c r="E29">
        <f t="shared" si="14"/>
        <v>48</v>
      </c>
      <c r="F29">
        <f t="shared" si="14"/>
        <v>1.4999999999999999E-2</v>
      </c>
      <c r="L29" s="1">
        <f t="shared" si="1"/>
        <v>0.50066577896138487</v>
      </c>
      <c r="M29" s="1">
        <f t="shared" si="2"/>
        <v>0.36085219707057259</v>
      </c>
      <c r="N29" s="1"/>
      <c r="O29" s="1">
        <f t="shared" si="3"/>
        <v>0.11185086551264981</v>
      </c>
      <c r="P29" s="1"/>
      <c r="Q29" s="1"/>
      <c r="R29" s="1">
        <f t="shared" si="7"/>
        <v>2.6631158455392809E-2</v>
      </c>
      <c r="S29" s="1"/>
      <c r="T29" s="1"/>
      <c r="U29" s="1"/>
      <c r="X29" s="1">
        <f t="shared" si="4"/>
        <v>0.50413223140495866</v>
      </c>
      <c r="Y29" s="1">
        <f t="shared" si="8"/>
        <v>0.58490566037735847</v>
      </c>
      <c r="Z29" s="1">
        <f t="shared" si="9"/>
        <v>0.5251989389920424</v>
      </c>
      <c r="AA29" s="1">
        <f t="shared" si="10"/>
        <v>0.50835322195704058</v>
      </c>
      <c r="AB29" s="1">
        <f t="shared" si="11"/>
        <v>0.3949771689497717</v>
      </c>
      <c r="AC29" s="1">
        <f t="shared" si="12"/>
        <v>0.34645669291338582</v>
      </c>
      <c r="AD29" s="1" t="e">
        <f t="shared" si="13"/>
        <v>#DIV/0!</v>
      </c>
      <c r="AF29" s="1"/>
      <c r="AG29" s="1"/>
      <c r="AH29" s="1"/>
      <c r="AI29" s="1"/>
      <c r="AJ29" s="1"/>
      <c r="AK29" s="1"/>
      <c r="AL29" s="1"/>
    </row>
    <row r="30" spans="1:48" x14ac:dyDescent="0.35">
      <c r="A30" t="str">
        <f t="shared" ref="A30:F30" si="15">A5</f>
        <v>HETS</v>
      </c>
      <c r="B30" t="str">
        <f t="shared" si="15"/>
        <v>1M</v>
      </c>
      <c r="C30">
        <f t="shared" si="15"/>
        <v>4.0000000000000001E-3</v>
      </c>
      <c r="D30">
        <f t="shared" si="15"/>
        <v>128</v>
      </c>
      <c r="E30">
        <f t="shared" si="15"/>
        <v>48</v>
      </c>
      <c r="F30">
        <f t="shared" si="15"/>
        <v>9.9999999999999898E-3</v>
      </c>
      <c r="L30" s="1">
        <f t="shared" si="1"/>
        <v>0.63440860215053763</v>
      </c>
      <c r="M30" s="1">
        <f t="shared" si="2"/>
        <v>0.32258064516129031</v>
      </c>
      <c r="N30" s="1"/>
      <c r="O30" s="1">
        <f t="shared" si="3"/>
        <v>4.3010752688172046E-2</v>
      </c>
      <c r="P30" s="1"/>
      <c r="Q30" s="1"/>
      <c r="R30" s="1">
        <f t="shared" si="7"/>
        <v>0</v>
      </c>
      <c r="S30" s="1"/>
      <c r="T30" s="1"/>
      <c r="U30" s="1"/>
      <c r="X30" s="1">
        <f t="shared" si="4"/>
        <v>0.43478260869565216</v>
      </c>
      <c r="Y30" s="1">
        <f t="shared" si="8"/>
        <v>0.46478873239436619</v>
      </c>
      <c r="Z30" s="1">
        <f t="shared" si="9"/>
        <v>0.3828125</v>
      </c>
      <c r="AA30" s="1">
        <f t="shared" si="10"/>
        <v>0.35517241379310344</v>
      </c>
      <c r="AB30" s="1">
        <f t="shared" si="11"/>
        <v>0.2411764705882353</v>
      </c>
      <c r="AC30" s="1">
        <f t="shared" si="12"/>
        <v>0.17777777777777778</v>
      </c>
      <c r="AD30" s="1" t="e">
        <f t="shared" si="13"/>
        <v>#DIV/0!</v>
      </c>
      <c r="AF30" s="1"/>
      <c r="AG30" s="1"/>
      <c r="AH30" s="1"/>
      <c r="AI30" s="1"/>
      <c r="AJ30" s="1"/>
      <c r="AK30" s="1"/>
      <c r="AL30" s="1"/>
    </row>
    <row r="31" spans="1:48" x14ac:dyDescent="0.35">
      <c r="A31" t="str">
        <f t="shared" ref="A31:F31" si="16">A6</f>
        <v>HETS</v>
      </c>
      <c r="B31" t="str">
        <f t="shared" si="16"/>
        <v>1M</v>
      </c>
      <c r="C31">
        <f t="shared" si="16"/>
        <v>4.0000000000000001E-3</v>
      </c>
      <c r="D31">
        <f t="shared" si="16"/>
        <v>128</v>
      </c>
      <c r="E31">
        <f t="shared" si="16"/>
        <v>24</v>
      </c>
      <c r="F31">
        <f t="shared" si="16"/>
        <v>9.9999999999999898E-3</v>
      </c>
      <c r="L31" s="1">
        <f t="shared" si="1"/>
        <v>0.62564102564102564</v>
      </c>
      <c r="M31" s="1">
        <f t="shared" si="2"/>
        <v>0.28205128205128205</v>
      </c>
      <c r="N31" s="1"/>
      <c r="O31" s="1">
        <f t="shared" si="3"/>
        <v>9.2307692307692313E-2</v>
      </c>
      <c r="P31" s="1"/>
      <c r="Q31" s="1"/>
      <c r="R31" s="1">
        <f t="shared" si="7"/>
        <v>0</v>
      </c>
      <c r="S31" s="1"/>
      <c r="T31" s="1"/>
      <c r="U31" s="1"/>
      <c r="X31" s="1">
        <f t="shared" si="4"/>
        <v>0.39766081871345027</v>
      </c>
      <c r="Y31" s="1">
        <f t="shared" si="8"/>
        <v>0.35668789808917195</v>
      </c>
      <c r="Z31" s="1">
        <f t="shared" si="9"/>
        <v>0.39130434782608697</v>
      </c>
      <c r="AA31" s="1">
        <f t="shared" si="10"/>
        <v>0.40718562874251496</v>
      </c>
      <c r="AB31" s="1" t="e">
        <f t="shared" si="11"/>
        <v>#DIV/0!</v>
      </c>
      <c r="AC31" s="1" t="e">
        <f t="shared" si="12"/>
        <v>#DIV/0!</v>
      </c>
      <c r="AD31" s="1" t="e">
        <f t="shared" si="13"/>
        <v>#DIV/0!</v>
      </c>
      <c r="AF31" s="1"/>
      <c r="AG31" s="1"/>
      <c r="AH31" s="1"/>
      <c r="AI31" s="1"/>
      <c r="AJ31" s="1"/>
      <c r="AK31" s="1"/>
      <c r="AL31" s="1"/>
    </row>
    <row r="32" spans="1:48" x14ac:dyDescent="0.35">
      <c r="A32" t="str">
        <f t="shared" ref="A32:F32" si="17">A7</f>
        <v>HETS</v>
      </c>
      <c r="B32" t="str">
        <f t="shared" si="17"/>
        <v>1M</v>
      </c>
      <c r="C32">
        <f t="shared" si="17"/>
        <v>4.0000000000000001E-3</v>
      </c>
      <c r="D32">
        <f t="shared" si="17"/>
        <v>128</v>
      </c>
      <c r="E32">
        <f t="shared" si="17"/>
        <v>24</v>
      </c>
      <c r="F32">
        <f t="shared" si="17"/>
        <v>4.9999999999999897E-3</v>
      </c>
      <c r="L32" s="1">
        <f t="shared" si="1"/>
        <v>0.63551401869158874</v>
      </c>
      <c r="M32" s="1">
        <f t="shared" si="2"/>
        <v>0.3644859813084112</v>
      </c>
      <c r="N32" s="1"/>
      <c r="O32" s="1">
        <f t="shared" si="3"/>
        <v>0</v>
      </c>
      <c r="P32" s="1"/>
      <c r="Q32" s="1"/>
      <c r="R32" s="1">
        <f t="shared" si="7"/>
        <v>0</v>
      </c>
      <c r="S32" s="1"/>
      <c r="T32" s="1"/>
      <c r="U32" s="1"/>
      <c r="X32" s="1">
        <f t="shared" si="4"/>
        <v>0.23809523809523808</v>
      </c>
      <c r="Y32" s="1">
        <f t="shared" si="8"/>
        <v>0.18666666666666668</v>
      </c>
      <c r="Z32" s="1">
        <f t="shared" si="9"/>
        <v>0.19791666666666666</v>
      </c>
      <c r="AA32" s="1">
        <f t="shared" si="10"/>
        <v>0.19277108433734941</v>
      </c>
      <c r="AB32" s="1" t="e">
        <f t="shared" si="11"/>
        <v>#DIV/0!</v>
      </c>
      <c r="AC32" s="1" t="e">
        <f t="shared" si="12"/>
        <v>#DIV/0!</v>
      </c>
      <c r="AD32" s="1" t="e">
        <f t="shared" si="13"/>
        <v>#DIV/0!</v>
      </c>
      <c r="AF32" s="1"/>
      <c r="AG32" s="1"/>
      <c r="AH32" s="1"/>
      <c r="AI32" s="1"/>
      <c r="AJ32" s="1"/>
      <c r="AK32" s="1"/>
      <c r="AL32" s="1"/>
    </row>
    <row r="33" spans="1:38" x14ac:dyDescent="0.35">
      <c r="A33" t="str">
        <f t="shared" ref="A33:F33" si="18">A8</f>
        <v>HETS</v>
      </c>
      <c r="B33" t="str">
        <f t="shared" si="18"/>
        <v>1M</v>
      </c>
      <c r="C33">
        <f t="shared" si="18"/>
        <v>4.0000000000000001E-3</v>
      </c>
      <c r="D33">
        <f t="shared" si="18"/>
        <v>256</v>
      </c>
      <c r="E33">
        <f t="shared" si="18"/>
        <v>60</v>
      </c>
      <c r="F33">
        <f t="shared" si="18"/>
        <v>0.02</v>
      </c>
      <c r="L33" s="1">
        <f t="shared" si="1"/>
        <v>0.48905109489051096</v>
      </c>
      <c r="M33" s="1">
        <f t="shared" si="2"/>
        <v>0.32968369829683697</v>
      </c>
      <c r="N33" s="1"/>
      <c r="O33" s="1">
        <f t="shared" si="3"/>
        <v>0.11435523114355231</v>
      </c>
      <c r="P33" s="1"/>
      <c r="Q33" s="1"/>
      <c r="R33" s="1">
        <f t="shared" si="7"/>
        <v>6.6909975669099758E-2</v>
      </c>
      <c r="S33" s="1"/>
      <c r="T33" s="6"/>
      <c r="U33" s="1"/>
      <c r="X33" s="1">
        <f t="shared" si="4"/>
        <v>0.53636363636363638</v>
      </c>
      <c r="Y33" s="1">
        <f t="shared" si="8"/>
        <v>0.52380952380952384</v>
      </c>
      <c r="Z33" s="1">
        <f t="shared" si="9"/>
        <v>0.5757575757575758</v>
      </c>
      <c r="AA33" s="1">
        <f t="shared" si="10"/>
        <v>0.52097130242825607</v>
      </c>
      <c r="AB33" s="1">
        <f t="shared" si="11"/>
        <v>0.38386308068459657</v>
      </c>
      <c r="AC33" s="1">
        <f t="shared" si="12"/>
        <v>0.22370936902485661</v>
      </c>
      <c r="AD33" s="1" t="e">
        <f t="shared" si="13"/>
        <v>#DIV/0!</v>
      </c>
      <c r="AF33" s="1"/>
      <c r="AG33" s="1"/>
      <c r="AH33" s="1"/>
      <c r="AI33" s="1"/>
      <c r="AJ33" s="1"/>
      <c r="AK33" s="1"/>
      <c r="AL33" s="1"/>
    </row>
    <row r="34" spans="1:38" x14ac:dyDescent="0.35">
      <c r="A34" t="str">
        <f t="shared" ref="A34:F34" si="19">A9</f>
        <v>HETS</v>
      </c>
      <c r="B34" t="str">
        <f t="shared" si="19"/>
        <v>1M</v>
      </c>
      <c r="C34">
        <f t="shared" si="19"/>
        <v>4.0000000000000001E-3</v>
      </c>
      <c r="D34">
        <f t="shared" si="19"/>
        <v>256</v>
      </c>
      <c r="E34">
        <f t="shared" si="19"/>
        <v>72</v>
      </c>
      <c r="F34">
        <f t="shared" si="19"/>
        <v>0.02</v>
      </c>
      <c r="L34" s="1">
        <f t="shared" si="1"/>
        <v>0.4756606397774687</v>
      </c>
      <c r="M34" s="1">
        <f t="shared" si="2"/>
        <v>0.32962447844228093</v>
      </c>
      <c r="N34" s="1"/>
      <c r="O34" s="1">
        <f t="shared" si="3"/>
        <v>0.13630041724617525</v>
      </c>
      <c r="P34" s="1"/>
      <c r="Q34" s="1"/>
      <c r="R34" s="1">
        <f t="shared" si="7"/>
        <v>5.8414464534075103E-2</v>
      </c>
      <c r="S34" s="1"/>
      <c r="T34" s="1"/>
      <c r="U34" s="1"/>
      <c r="X34" s="1">
        <f t="shared" si="4"/>
        <v>0.5625</v>
      </c>
      <c r="Y34" s="1">
        <f t="shared" si="8"/>
        <v>0.63013698630136983</v>
      </c>
      <c r="Z34" s="1">
        <f t="shared" si="9"/>
        <v>0.52050473186119872</v>
      </c>
      <c r="AA34" s="1">
        <f t="shared" si="10"/>
        <v>0.53048780487804881</v>
      </c>
      <c r="AB34" s="1">
        <f t="shared" si="11"/>
        <v>0.37349397590361444</v>
      </c>
      <c r="AC34" s="1">
        <f t="shared" si="12"/>
        <v>0.14827995255041518</v>
      </c>
      <c r="AD34" s="1" t="e">
        <f t="shared" si="13"/>
        <v>#DIV/0!</v>
      </c>
      <c r="AF34" s="1"/>
      <c r="AG34" s="1"/>
      <c r="AH34" s="1"/>
      <c r="AI34" s="1"/>
      <c r="AJ34" s="1"/>
      <c r="AK34" s="1"/>
      <c r="AL34" s="1"/>
    </row>
    <row r="35" spans="1:38" x14ac:dyDescent="0.35">
      <c r="A35" t="str">
        <f t="shared" ref="A35:F35" si="20">A10</f>
        <v>HETS</v>
      </c>
      <c r="B35" t="str">
        <f t="shared" si="20"/>
        <v>2M</v>
      </c>
      <c r="C35">
        <f t="shared" si="20"/>
        <v>4.0000000000000001E-3</v>
      </c>
      <c r="D35">
        <f t="shared" si="20"/>
        <v>256</v>
      </c>
      <c r="E35">
        <f t="shared" si="20"/>
        <v>72</v>
      </c>
      <c r="F35">
        <f t="shared" si="20"/>
        <v>0.02</v>
      </c>
      <c r="L35" s="1">
        <f t="shared" si="1"/>
        <v>0.50415512465373957</v>
      </c>
      <c r="M35" s="1">
        <f t="shared" si="2"/>
        <v>0.29709141274238227</v>
      </c>
      <c r="N35" s="1"/>
      <c r="O35" s="1">
        <f t="shared" si="3"/>
        <v>0.10457063711911357</v>
      </c>
      <c r="P35" s="1"/>
      <c r="Q35" s="1"/>
      <c r="R35" s="1">
        <f t="shared" si="7"/>
        <v>9.4182825484764546E-2</v>
      </c>
      <c r="S35" s="1"/>
      <c r="T35" s="1"/>
      <c r="U35" s="1"/>
      <c r="X35" s="1">
        <f t="shared" si="4"/>
        <v>0.60784313725490191</v>
      </c>
      <c r="Y35" s="1">
        <f t="shared" si="8"/>
        <v>0.54545454545454541</v>
      </c>
      <c r="Z35" s="1">
        <f t="shared" si="9"/>
        <v>0.5367047308319739</v>
      </c>
      <c r="AA35" s="1">
        <f t="shared" si="10"/>
        <v>0.49402985074626865</v>
      </c>
      <c r="AB35" s="1">
        <f t="shared" si="11"/>
        <v>0.36835106382978722</v>
      </c>
      <c r="AC35" s="1">
        <f t="shared" si="12"/>
        <v>0.16069295101553166</v>
      </c>
      <c r="AD35" s="1" t="e">
        <f t="shared" si="13"/>
        <v>#DIV/0!</v>
      </c>
      <c r="AF35" s="1"/>
      <c r="AG35" s="1"/>
      <c r="AH35" s="1"/>
      <c r="AI35" s="1"/>
      <c r="AJ35" s="1"/>
      <c r="AK35" s="1"/>
      <c r="AL35" s="1"/>
    </row>
    <row r="36" spans="1:38" x14ac:dyDescent="0.35">
      <c r="A36" t="str">
        <f t="shared" ref="A36:F36" si="21">A11</f>
        <v>HETS</v>
      </c>
      <c r="B36" t="str">
        <f t="shared" si="21"/>
        <v>2M</v>
      </c>
      <c r="C36">
        <f t="shared" si="21"/>
        <v>1E-3</v>
      </c>
      <c r="D36">
        <f t="shared" si="21"/>
        <v>256</v>
      </c>
      <c r="E36">
        <f t="shared" si="21"/>
        <v>72</v>
      </c>
      <c r="F36">
        <f t="shared" si="21"/>
        <v>0.02</v>
      </c>
      <c r="L36" s="1">
        <f t="shared" si="1"/>
        <v>0.58709677419354833</v>
      </c>
      <c r="M36" s="1">
        <f t="shared" si="2"/>
        <v>0.34516129032258064</v>
      </c>
      <c r="N36" s="1"/>
      <c r="O36" s="1">
        <f t="shared" si="3"/>
        <v>6.7741935483870974E-2</v>
      </c>
      <c r="P36" s="1"/>
      <c r="Q36" s="1"/>
      <c r="R36" s="1">
        <f t="shared" si="7"/>
        <v>0</v>
      </c>
      <c r="S36" s="1"/>
      <c r="T36" s="1"/>
      <c r="U36" s="1"/>
      <c r="X36" s="1">
        <f t="shared" si="4"/>
        <v>0.47169811320754718</v>
      </c>
      <c r="Y36" s="1">
        <f t="shared" si="8"/>
        <v>0.52173913043478259</v>
      </c>
      <c r="Z36" s="1">
        <f t="shared" si="9"/>
        <v>0.48051948051948051</v>
      </c>
      <c r="AA36" s="1">
        <f t="shared" si="10"/>
        <v>0.43850267379679142</v>
      </c>
      <c r="AB36" s="1">
        <f t="shared" si="11"/>
        <v>0.34810126582278483</v>
      </c>
      <c r="AC36" s="1">
        <f t="shared" si="12"/>
        <v>0.12953367875647667</v>
      </c>
      <c r="AD36" s="1" t="e">
        <f t="shared" si="13"/>
        <v>#DIV/0!</v>
      </c>
      <c r="AF36" s="1"/>
      <c r="AG36" s="1"/>
      <c r="AH36" s="1"/>
      <c r="AI36" s="1"/>
      <c r="AJ36" s="1"/>
      <c r="AK36" s="1"/>
      <c r="AL36" s="1"/>
    </row>
    <row r="37" spans="1:38" x14ac:dyDescent="0.35">
      <c r="A37" t="str">
        <f t="shared" ref="A37:F37" si="22">A12</f>
        <v>HETS</v>
      </c>
      <c r="B37" t="str">
        <f t="shared" si="22"/>
        <v>2M</v>
      </c>
      <c r="C37">
        <f t="shared" si="22"/>
        <v>1E-3</v>
      </c>
      <c r="D37">
        <f t="shared" si="22"/>
        <v>256</v>
      </c>
      <c r="E37">
        <f t="shared" si="22"/>
        <v>60</v>
      </c>
      <c r="F37">
        <f t="shared" si="22"/>
        <v>0.02</v>
      </c>
      <c r="L37" s="1">
        <f t="shared" si="1"/>
        <v>0.54285714285714282</v>
      </c>
      <c r="M37" s="1">
        <f t="shared" si="2"/>
        <v>0.33809523809523812</v>
      </c>
      <c r="N37" s="1"/>
      <c r="O37" s="1">
        <f t="shared" si="3"/>
        <v>0.11904761904761904</v>
      </c>
      <c r="P37" s="1"/>
      <c r="Q37" s="1"/>
      <c r="R37" s="1">
        <f t="shared" si="7"/>
        <v>0</v>
      </c>
      <c r="S37" s="1"/>
      <c r="T37" s="1"/>
      <c r="U37" s="1"/>
      <c r="X37" s="1">
        <f t="shared" si="4"/>
        <v>0.6166666666666667</v>
      </c>
      <c r="Y37" s="1">
        <f t="shared" si="8"/>
        <v>0.64444444444444449</v>
      </c>
      <c r="Z37" s="1">
        <f t="shared" si="9"/>
        <v>0.55294117647058827</v>
      </c>
      <c r="AA37" s="1">
        <f t="shared" si="10"/>
        <v>0.51871657754010692</v>
      </c>
      <c r="AB37" s="1">
        <f t="shared" si="11"/>
        <v>0.37450199203187251</v>
      </c>
      <c r="AC37" s="1">
        <f t="shared" si="12"/>
        <v>0.22847682119205298</v>
      </c>
      <c r="AD37" s="1" t="e">
        <f t="shared" si="13"/>
        <v>#DIV/0!</v>
      </c>
      <c r="AF37" s="1"/>
      <c r="AG37" s="1"/>
      <c r="AH37" s="1"/>
      <c r="AI37" s="1"/>
      <c r="AJ37" s="1"/>
      <c r="AK37" s="1"/>
      <c r="AL37" s="1"/>
    </row>
    <row r="38" spans="1:38" x14ac:dyDescent="0.35">
      <c r="A38" t="str">
        <f t="shared" ref="A38:F38" si="23">A13</f>
        <v>MSM</v>
      </c>
      <c r="B38" t="str">
        <f t="shared" si="23"/>
        <v>1M</v>
      </c>
      <c r="C38">
        <f t="shared" si="23"/>
        <v>4.0000000000000001E-3</v>
      </c>
      <c r="D38">
        <f t="shared" si="23"/>
        <v>256</v>
      </c>
      <c r="E38">
        <f t="shared" si="23"/>
        <v>72</v>
      </c>
      <c r="F38">
        <f t="shared" si="23"/>
        <v>0.02</v>
      </c>
      <c r="L38" s="1">
        <f t="shared" si="1"/>
        <v>0.30810092961487384</v>
      </c>
      <c r="M38" s="1">
        <f t="shared" si="2"/>
        <v>0.13280212483399734</v>
      </c>
      <c r="N38" s="1"/>
      <c r="O38" s="1">
        <f t="shared" si="3"/>
        <v>4.1168658698539175E-2</v>
      </c>
      <c r="P38" s="1"/>
      <c r="Q38" s="1"/>
      <c r="R38" s="1">
        <f t="shared" si="7"/>
        <v>0.51792828685258963</v>
      </c>
      <c r="X38" s="1">
        <f t="shared" si="4"/>
        <v>0.59375</v>
      </c>
      <c r="Y38" s="1">
        <f t="shared" si="8"/>
        <v>0.56043956043956045</v>
      </c>
      <c r="Z38" s="1">
        <f t="shared" si="9"/>
        <v>0.59322033898305082</v>
      </c>
      <c r="AA38" s="1">
        <f t="shared" si="10"/>
        <v>0.45868945868945871</v>
      </c>
      <c r="AB38" s="1">
        <f t="shared" si="11"/>
        <v>0.40668523676880225</v>
      </c>
      <c r="AC38" s="1">
        <f t="shared" si="12"/>
        <v>0.19358669833729217</v>
      </c>
      <c r="AD38" s="1" t="e">
        <f t="shared" si="13"/>
        <v>#DIV/0!</v>
      </c>
      <c r="AF38" s="1"/>
      <c r="AG38" s="1"/>
      <c r="AH38" s="1"/>
      <c r="AI38" s="1"/>
      <c r="AJ38" s="1"/>
      <c r="AK38" s="1"/>
      <c r="AL38" s="1"/>
    </row>
    <row r="39" spans="1:38" x14ac:dyDescent="0.35">
      <c r="A39" t="str">
        <f t="shared" ref="A39:F39" si="24">A14</f>
        <v>MSM</v>
      </c>
      <c r="B39" t="str">
        <f t="shared" si="24"/>
        <v>.5M</v>
      </c>
      <c r="C39">
        <f t="shared" si="24"/>
        <v>4.0000000000000001E-3</v>
      </c>
      <c r="D39">
        <f t="shared" si="24"/>
        <v>256</v>
      </c>
      <c r="E39">
        <f t="shared" si="24"/>
        <v>72</v>
      </c>
      <c r="F39">
        <f t="shared" si="24"/>
        <v>0.02</v>
      </c>
      <c r="L39" s="1">
        <f t="shared" si="1"/>
        <v>0.28992628992628994</v>
      </c>
      <c r="M39" s="1">
        <f t="shared" si="2"/>
        <v>0.19164619164619165</v>
      </c>
      <c r="N39" s="1"/>
      <c r="O39" s="1">
        <f t="shared" si="3"/>
        <v>3.6855036855036855E-2</v>
      </c>
      <c r="P39" s="1"/>
      <c r="Q39" s="1"/>
      <c r="R39" s="1">
        <f t="shared" si="7"/>
        <v>0.48157248157248156</v>
      </c>
      <c r="X39" s="1">
        <f t="shared" si="4"/>
        <v>0.72916666666666663</v>
      </c>
      <c r="Y39" s="1">
        <f t="shared" si="8"/>
        <v>0.61702127659574468</v>
      </c>
      <c r="Z39" s="1">
        <f t="shared" si="9"/>
        <v>0.5714285714285714</v>
      </c>
      <c r="AA39" s="1">
        <f t="shared" si="10"/>
        <v>0.51707317073170733</v>
      </c>
      <c r="AB39" s="1">
        <f t="shared" si="11"/>
        <v>0.43888888888888888</v>
      </c>
      <c r="AC39" s="1">
        <f t="shared" si="12"/>
        <v>0.19523809523809524</v>
      </c>
      <c r="AD39" s="1" t="e">
        <f t="shared" si="13"/>
        <v>#DIV/0!</v>
      </c>
      <c r="AF39" s="1"/>
      <c r="AG39" s="1"/>
      <c r="AH39" s="1"/>
      <c r="AI39" s="1"/>
      <c r="AJ39" s="1"/>
      <c r="AK39" s="1"/>
      <c r="AL39" s="1"/>
    </row>
    <row r="40" spans="1:38" x14ac:dyDescent="0.35">
      <c r="A40" t="str">
        <f t="shared" ref="A40:F40" si="25">A15</f>
        <v>MSM</v>
      </c>
      <c r="B40" t="str">
        <f t="shared" si="25"/>
        <v>.1M</v>
      </c>
      <c r="C40">
        <f t="shared" si="25"/>
        <v>4.0000000000000001E-3</v>
      </c>
      <c r="D40">
        <f t="shared" si="25"/>
        <v>256</v>
      </c>
      <c r="E40">
        <f t="shared" si="25"/>
        <v>72</v>
      </c>
      <c r="F40">
        <f t="shared" si="25"/>
        <v>0.02</v>
      </c>
      <c r="L40" s="1">
        <f t="shared" si="1"/>
        <v>0.26315789473684209</v>
      </c>
      <c r="M40" s="1">
        <f t="shared" si="2"/>
        <v>9.2105263157894732E-2</v>
      </c>
      <c r="N40" s="1"/>
      <c r="O40" s="1">
        <f t="shared" si="3"/>
        <v>0</v>
      </c>
      <c r="P40" s="1"/>
      <c r="Q40" s="1"/>
      <c r="R40" s="1">
        <f t="shared" si="7"/>
        <v>0.64473684210526316</v>
      </c>
      <c r="X40" s="1">
        <f t="shared" si="4"/>
        <v>0.2857142857142857</v>
      </c>
      <c r="Y40" s="1">
        <f t="shared" si="8"/>
        <v>0.42857142857142855</v>
      </c>
      <c r="Z40" s="1">
        <f t="shared" si="9"/>
        <v>0.63636363636363635</v>
      </c>
      <c r="AA40" s="1">
        <f t="shared" si="10"/>
        <v>0.48571428571428571</v>
      </c>
      <c r="AB40" s="1">
        <f t="shared" si="11"/>
        <v>0.41666666666666669</v>
      </c>
      <c r="AC40" s="1">
        <f t="shared" si="12"/>
        <v>0.18556701030927836</v>
      </c>
      <c r="AD40" s="1" t="e">
        <f t="shared" si="13"/>
        <v>#DIV/0!</v>
      </c>
      <c r="AF40" s="1"/>
      <c r="AG40" s="1"/>
      <c r="AH40" s="1"/>
      <c r="AI40" s="1"/>
      <c r="AJ40" s="1"/>
      <c r="AK40" s="1"/>
      <c r="AL40" s="1"/>
    </row>
    <row r="41" spans="1:38" x14ac:dyDescent="0.35">
      <c r="A41" t="str">
        <f t="shared" ref="A41:F41" si="26">A16</f>
        <v>MSM</v>
      </c>
      <c r="B41" t="str">
        <f t="shared" si="26"/>
        <v>1M</v>
      </c>
      <c r="C41">
        <f t="shared" si="26"/>
        <v>4.0000000000000001E-3</v>
      </c>
      <c r="D41">
        <f t="shared" si="26"/>
        <v>128</v>
      </c>
      <c r="E41">
        <f t="shared" si="26"/>
        <v>72</v>
      </c>
      <c r="F41">
        <f t="shared" si="26"/>
        <v>0.02</v>
      </c>
      <c r="L41" s="1">
        <f t="shared" si="1"/>
        <v>0.55267175572519089</v>
      </c>
      <c r="M41" s="1">
        <f t="shared" si="2"/>
        <v>0.36946564885496186</v>
      </c>
      <c r="N41" s="1"/>
      <c r="O41" s="1">
        <f t="shared" ref="O41" si="27">SUM(O16:R16)/SUM($L16:$U16)</f>
        <v>7.786259541984733E-2</v>
      </c>
      <c r="P41" s="1"/>
      <c r="Q41" s="1"/>
      <c r="R41" s="1">
        <f t="shared" si="7"/>
        <v>0</v>
      </c>
      <c r="X41" s="1">
        <f t="shared" si="4"/>
        <v>0.5625</v>
      </c>
      <c r="Y41" s="1">
        <f t="shared" si="8"/>
        <v>0.57425742574257421</v>
      </c>
      <c r="Z41" s="1">
        <f t="shared" si="9"/>
        <v>0.53535353535353536</v>
      </c>
      <c r="AA41" s="1">
        <f t="shared" si="10"/>
        <v>0.41741741741741739</v>
      </c>
      <c r="AB41" s="1">
        <f t="shared" si="11"/>
        <v>0.3306878306878307</v>
      </c>
      <c r="AC41" s="1">
        <f t="shared" si="12"/>
        <v>0.14086294416243655</v>
      </c>
      <c r="AD41" s="1" t="e">
        <f t="shared" si="13"/>
        <v>#DIV/0!</v>
      </c>
      <c r="AF41" s="1"/>
      <c r="AG41" s="1"/>
      <c r="AH41" s="1"/>
      <c r="AI41" s="1"/>
      <c r="AJ41" s="1"/>
      <c r="AK41" s="1"/>
      <c r="AL41" s="1"/>
    </row>
    <row r="42" spans="1:38" x14ac:dyDescent="0.35">
      <c r="A42" t="str">
        <f t="shared" ref="A42:F42" si="28">A17</f>
        <v>MSM</v>
      </c>
      <c r="B42" t="str">
        <f t="shared" si="28"/>
        <v>1M</v>
      </c>
      <c r="C42">
        <f t="shared" si="28"/>
        <v>4.0000000000000001E-3</v>
      </c>
      <c r="D42">
        <f t="shared" si="28"/>
        <v>128</v>
      </c>
      <c r="E42">
        <f t="shared" si="28"/>
        <v>60</v>
      </c>
      <c r="F42">
        <f t="shared" si="28"/>
        <v>0.02</v>
      </c>
      <c r="L42" s="1">
        <f t="shared" si="1"/>
        <v>0.51893095768374164</v>
      </c>
      <c r="M42" s="1">
        <f t="shared" si="2"/>
        <v>0.33184855233853006</v>
      </c>
      <c r="N42" s="1"/>
      <c r="O42" s="1">
        <f>SUM(O17:R17)/SUM($L17:$U17)</f>
        <v>0.13585746102449889</v>
      </c>
      <c r="P42" s="1"/>
      <c r="Q42" s="1"/>
      <c r="R42" s="1">
        <f t="shared" si="7"/>
        <v>1.3363028953229399E-2</v>
      </c>
      <c r="X42" s="1">
        <f t="shared" si="4"/>
        <v>0.61599999999999999</v>
      </c>
      <c r="Y42" s="1">
        <f t="shared" si="8"/>
        <v>0.57798165137614677</v>
      </c>
      <c r="Z42" s="1">
        <f t="shared" si="9"/>
        <v>0.59615384615384615</v>
      </c>
      <c r="AA42" s="1">
        <f t="shared" si="10"/>
        <v>0.51237623762376239</v>
      </c>
      <c r="AB42" s="1">
        <f t="shared" si="11"/>
        <v>0.43897216274089934</v>
      </c>
      <c r="AC42" s="1">
        <f t="shared" si="12"/>
        <v>0.23327305605786619</v>
      </c>
      <c r="AD42" s="1" t="e">
        <f t="shared" si="13"/>
        <v>#DIV/0!</v>
      </c>
      <c r="AF42" s="1"/>
      <c r="AG42" s="1"/>
      <c r="AH42" s="1"/>
      <c r="AI42" s="1"/>
      <c r="AJ42" s="1"/>
      <c r="AK42" s="1"/>
      <c r="AL42" s="1"/>
    </row>
    <row r="43" spans="1:38" x14ac:dyDescent="0.35">
      <c r="A43" t="str">
        <f t="shared" ref="A43:F44" si="29">A18</f>
        <v>MSM</v>
      </c>
      <c r="B43" t="str">
        <f t="shared" si="29"/>
        <v>1M</v>
      </c>
      <c r="C43">
        <f t="shared" si="29"/>
        <v>4.0000000000000001E-3</v>
      </c>
      <c r="D43">
        <f t="shared" si="29"/>
        <v>256</v>
      </c>
      <c r="E43">
        <f t="shared" si="29"/>
        <v>60</v>
      </c>
      <c r="F43">
        <f t="shared" si="29"/>
        <v>0.02</v>
      </c>
      <c r="L43" s="1">
        <f t="shared" si="1"/>
        <v>0.32061068702290074</v>
      </c>
      <c r="M43" s="1">
        <f t="shared" si="2"/>
        <v>0.13849509269356597</v>
      </c>
      <c r="N43" s="1"/>
      <c r="O43" s="1">
        <f>SUM(O18:R18)/SUM($L18:$U18)</f>
        <v>7.7426390403489642E-2</v>
      </c>
      <c r="P43" s="1"/>
      <c r="Q43" s="1"/>
      <c r="R43" s="1">
        <f t="shared" si="7"/>
        <v>0.46346782988004365</v>
      </c>
      <c r="X43" s="1">
        <f t="shared" si="4"/>
        <v>0.62204724409448819</v>
      </c>
      <c r="Y43" s="1">
        <f t="shared" si="8"/>
        <v>0.60169491525423724</v>
      </c>
      <c r="Z43" s="1">
        <f t="shared" si="9"/>
        <v>0.55524079320113318</v>
      </c>
      <c r="AA43" s="1">
        <f t="shared" si="10"/>
        <v>0.56617647058823528</v>
      </c>
      <c r="AB43" s="1">
        <f t="shared" si="11"/>
        <v>0.47747747747747749</v>
      </c>
      <c r="AC43" s="1">
        <f t="shared" si="12"/>
        <v>0.2549800796812749</v>
      </c>
      <c r="AD43" s="1" t="e">
        <f t="shared" si="13"/>
        <v>#DIV/0!</v>
      </c>
      <c r="AF43" s="1"/>
      <c r="AG43" s="1"/>
      <c r="AH43" s="1"/>
      <c r="AI43" s="1"/>
      <c r="AJ43" s="1"/>
      <c r="AK43" s="1"/>
      <c r="AL43" s="1"/>
    </row>
    <row r="44" spans="1:38" x14ac:dyDescent="0.35">
      <c r="A44" t="str">
        <f t="shared" si="29"/>
        <v>MSM</v>
      </c>
      <c r="B44" t="str">
        <f t="shared" si="29"/>
        <v>2M</v>
      </c>
      <c r="C44">
        <f t="shared" si="29"/>
        <v>4.0000000000000001E-3</v>
      </c>
      <c r="D44">
        <f t="shared" si="29"/>
        <v>128</v>
      </c>
      <c r="E44">
        <f t="shared" si="29"/>
        <v>60</v>
      </c>
      <c r="F44">
        <f t="shared" si="29"/>
        <v>0.02</v>
      </c>
      <c r="L44" s="1">
        <f t="shared" si="1"/>
        <v>0.46885245901639344</v>
      </c>
      <c r="M44" s="1">
        <f t="shared" si="2"/>
        <v>0.35355191256830604</v>
      </c>
      <c r="N44" s="1"/>
      <c r="O44" s="1">
        <f>SUM(O19:R19)/SUM($L19:$U19)</f>
        <v>0.17267759562841531</v>
      </c>
      <c r="P44" s="1"/>
      <c r="Q44" s="1"/>
      <c r="R44" s="1">
        <f t="shared" si="7"/>
        <v>4.9180327868852463E-3</v>
      </c>
      <c r="X44" s="1">
        <f t="shared" ref="X44" si="30">X19/(X19+AP19)</f>
        <v>0.56690140845070425</v>
      </c>
      <c r="Y44" s="1">
        <f t="shared" ref="Y44" si="31">Y19/(Y19+AQ19)</f>
        <v>0.64622641509433965</v>
      </c>
      <c r="Z44" s="1">
        <f t="shared" ref="Z44" si="32">Z19/(Z19+AR19)</f>
        <v>0.58149171270718236</v>
      </c>
      <c r="AA44" s="1">
        <f t="shared" ref="AA44" si="33">AA19/(AA19+AS19)</f>
        <v>0.51913875598086123</v>
      </c>
      <c r="AB44" s="1">
        <f t="shared" ref="AB44" si="34">AB19/(AB19+AT19)</f>
        <v>0.43487394957983194</v>
      </c>
      <c r="AC44" s="1">
        <f t="shared" ref="AC44" si="35">AC19/(AC19+AU19)</f>
        <v>0.2282986111111111</v>
      </c>
      <c r="AD44" s="1" t="e">
        <f t="shared" ref="AD44" si="36">AD19/(AD19+AV19)</f>
        <v>#DIV/0!</v>
      </c>
      <c r="AF44" s="1"/>
      <c r="AG44" s="1"/>
      <c r="AH44" s="1"/>
      <c r="AI44" s="1"/>
      <c r="AJ44" s="1"/>
      <c r="AK44" s="1"/>
      <c r="AL44" s="1"/>
    </row>
    <row r="45" spans="1:38" x14ac:dyDescent="0.35">
      <c r="A45" t="str">
        <f t="shared" ref="A45:F45" si="37">A20</f>
        <v>MSM</v>
      </c>
      <c r="B45" t="str">
        <f t="shared" si="37"/>
        <v>.1M</v>
      </c>
      <c r="C45">
        <f t="shared" si="37"/>
        <v>4.0000000000000001E-3</v>
      </c>
      <c r="D45">
        <f t="shared" si="37"/>
        <v>256</v>
      </c>
      <c r="E45">
        <f t="shared" si="37"/>
        <v>60</v>
      </c>
      <c r="F45">
        <f t="shared" si="37"/>
        <v>0.02</v>
      </c>
      <c r="L45" s="1">
        <f t="shared" si="1"/>
        <v>0.41509433962264153</v>
      </c>
      <c r="M45" s="1">
        <f t="shared" si="2"/>
        <v>0.24528301886792453</v>
      </c>
      <c r="N45" s="1"/>
      <c r="O45" s="1">
        <f t="shared" ref="O45:O46" si="38">SUM(O20:R20)/SUM($L20:$U20)</f>
        <v>0</v>
      </c>
      <c r="P45" s="1"/>
      <c r="Q45" s="1"/>
      <c r="R45" s="1">
        <f t="shared" ref="R45:R46" si="39">SUM(S20:U20)/SUM($L20:$U20)</f>
        <v>0.33962264150943394</v>
      </c>
      <c r="X45" s="1">
        <f t="shared" ref="X45:X46" si="40">X20/(X20+AP20)</f>
        <v>0.5714285714285714</v>
      </c>
      <c r="Y45" s="1">
        <f t="shared" ref="Y45:Y46" si="41">Y20/(Y20+AQ20)</f>
        <v>0.52941176470588236</v>
      </c>
      <c r="Z45" s="1">
        <f t="shared" ref="Z45:Z46" si="42">Z20/(Z20+AR20)</f>
        <v>0.67647058823529416</v>
      </c>
      <c r="AA45" s="1">
        <f t="shared" ref="AA45:AA46" si="43">AA20/(AA20+AS20)</f>
        <v>0.5</v>
      </c>
      <c r="AB45" s="1">
        <f t="shared" ref="AB45:AB46" si="44">AB20/(AB20+AT20)</f>
        <v>0.51851851851851849</v>
      </c>
      <c r="AC45" s="1">
        <f t="shared" ref="AC45:AC46" si="45">AC20/(AC20+AU20)</f>
        <v>0.30769230769230771</v>
      </c>
      <c r="AD45" s="1" t="e">
        <f t="shared" ref="AD45:AD46" si="46">AD20/(AD20+AV20)</f>
        <v>#DIV/0!</v>
      </c>
      <c r="AF45" s="1"/>
      <c r="AG45" s="1"/>
      <c r="AH45" s="1"/>
      <c r="AI45" s="1"/>
      <c r="AJ45" s="1"/>
      <c r="AK45" s="1"/>
      <c r="AL45" s="1"/>
    </row>
    <row r="46" spans="1:38" x14ac:dyDescent="0.35">
      <c r="A46" t="str">
        <f t="shared" ref="A46:F46" si="47">A21</f>
        <v>MSM</v>
      </c>
      <c r="B46" t="str">
        <f t="shared" si="47"/>
        <v>.1M</v>
      </c>
      <c r="C46">
        <f t="shared" si="47"/>
        <v>4.0000000000000001E-3</v>
      </c>
      <c r="D46">
        <f t="shared" si="47"/>
        <v>240</v>
      </c>
      <c r="E46">
        <f t="shared" si="47"/>
        <v>60</v>
      </c>
      <c r="F46">
        <f t="shared" si="47"/>
        <v>0.02</v>
      </c>
      <c r="L46" s="1">
        <f t="shared" si="1"/>
        <v>0.48837209302325579</v>
      </c>
      <c r="M46" s="1">
        <f t="shared" si="2"/>
        <v>0.26744186046511625</v>
      </c>
      <c r="N46" s="1"/>
      <c r="O46" s="1">
        <f t="shared" si="38"/>
        <v>0.11627906976744186</v>
      </c>
      <c r="P46" s="1"/>
      <c r="Q46" s="1"/>
      <c r="R46" s="1">
        <f t="shared" si="39"/>
        <v>0.12790697674418605</v>
      </c>
      <c r="X46" s="1">
        <f t="shared" si="40"/>
        <v>0.61538461538461542</v>
      </c>
      <c r="Y46" s="1">
        <f t="shared" si="41"/>
        <v>0.27272727272727271</v>
      </c>
      <c r="Z46" s="1">
        <f t="shared" si="42"/>
        <v>0.54285714285714282</v>
      </c>
      <c r="AA46" s="1">
        <f t="shared" si="43"/>
        <v>0.46875</v>
      </c>
      <c r="AB46" s="1">
        <f t="shared" si="44"/>
        <v>0.5</v>
      </c>
      <c r="AC46" s="1">
        <f t="shared" si="45"/>
        <v>0.29629629629629628</v>
      </c>
      <c r="AD46" s="1" t="e">
        <f t="shared" si="46"/>
        <v>#DIV/0!</v>
      </c>
      <c r="AF46" s="1"/>
      <c r="AG46" s="1"/>
      <c r="AH46" s="1"/>
      <c r="AI46" s="1"/>
      <c r="AJ46" s="1"/>
      <c r="AK46" s="1"/>
      <c r="AL46" s="1"/>
    </row>
    <row r="47" spans="1:38" x14ac:dyDescent="0.35">
      <c r="A47" t="str">
        <f t="shared" ref="A47:F47" si="48">A22</f>
        <v>MSM</v>
      </c>
      <c r="B47" t="str">
        <f t="shared" si="48"/>
        <v>1M</v>
      </c>
      <c r="C47">
        <f t="shared" si="48"/>
        <v>4.0000000000000001E-3</v>
      </c>
      <c r="D47">
        <f t="shared" si="48"/>
        <v>256</v>
      </c>
      <c r="E47">
        <f t="shared" si="48"/>
        <v>60</v>
      </c>
      <c r="F47">
        <f t="shared" si="48"/>
        <v>0.02</v>
      </c>
      <c r="L47" s="1">
        <f t="shared" si="1"/>
        <v>0.55965292841648595</v>
      </c>
      <c r="M47" s="1">
        <f t="shared" si="2"/>
        <v>0.3232104121475054</v>
      </c>
      <c r="N47" s="1"/>
      <c r="O47" s="1">
        <f t="shared" ref="O47" si="49">SUM(O22:R22)/SUM($L22:$U22)</f>
        <v>8.2429501084598705E-2</v>
      </c>
      <c r="P47" s="1"/>
      <c r="Q47" s="1"/>
      <c r="R47" s="1">
        <f t="shared" ref="R47" si="50">SUM(S22:U22)/SUM($L22:$U22)</f>
        <v>3.4707158351409979E-2</v>
      </c>
      <c r="X47" s="1">
        <f t="shared" ref="X47" si="51">X22/(X22+AP22)</f>
        <v>0.43333333333333335</v>
      </c>
      <c r="Y47" s="1">
        <f t="shared" ref="Y47" si="52">Y22/(Y22+AQ22)</f>
        <v>0.47252747252747251</v>
      </c>
      <c r="Z47" s="1">
        <f t="shared" ref="Z47" si="53">Z22/(Z22+AR22)</f>
        <v>0.49458483754512633</v>
      </c>
      <c r="AA47" s="1">
        <f t="shared" ref="AA47" si="54">AA22/(AA22+AS22)</f>
        <v>0.39855072463768115</v>
      </c>
      <c r="AB47" s="1">
        <f t="shared" ref="AB47" si="55">AB22/(AB22+AT22)</f>
        <v>0.29136690647482016</v>
      </c>
      <c r="AC47" s="1">
        <f t="shared" ref="AC47" si="56">AC22/(AC22+AU22)</f>
        <v>0.14488636363636365</v>
      </c>
      <c r="AD47" s="1" t="e">
        <f t="shared" ref="AD47" si="57">AD22/(AD22+AV22)</f>
        <v>#DIV/0!</v>
      </c>
      <c r="AF47" s="1"/>
      <c r="AG47" s="1"/>
      <c r="AH47" s="1"/>
      <c r="AI47" s="1"/>
      <c r="AJ47" s="1"/>
      <c r="AK47" s="1"/>
      <c r="AL47" s="1"/>
    </row>
    <row r="48" spans="1:38" x14ac:dyDescent="0.35">
      <c r="L48" s="1"/>
      <c r="M48" s="1"/>
      <c r="N48" s="1"/>
      <c r="O48" s="1"/>
      <c r="P48" s="1"/>
      <c r="Q48" s="1"/>
      <c r="R48" s="1"/>
      <c r="X48" s="1"/>
      <c r="Y48" s="1"/>
      <c r="Z48" s="1"/>
      <c r="AA48" s="1"/>
      <c r="AB48" s="1"/>
      <c r="AC48" s="1"/>
      <c r="AD48" s="1"/>
      <c r="AF48" s="1"/>
      <c r="AG48" s="1"/>
      <c r="AH48" s="1"/>
      <c r="AI48" s="1"/>
      <c r="AJ48" s="1"/>
      <c r="AK48" s="1"/>
      <c r="AL48" s="1"/>
    </row>
    <row r="49" spans="6:6" x14ac:dyDescent="0.35">
      <c r="F49">
        <f>1-(1-0.011)^10</f>
        <v>0.10471168560515287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TransmissionClustersShort - 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COE-Admin</dc:creator>
  <cp:lastModifiedBy>Chaitra Gopalappa</cp:lastModifiedBy>
  <dcterms:created xsi:type="dcterms:W3CDTF">2019-01-11T03:08:34Z</dcterms:created>
  <dcterms:modified xsi:type="dcterms:W3CDTF">2019-01-15T17:12:44Z</dcterms:modified>
</cp:coreProperties>
</file>